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'Add_info'!$B$1:$H$121</definedName>
    <definedName name="_xlnm.Print_Area" localSheetId="1">'BS '!$A$1:$G$64</definedName>
    <definedName name="_xlnm.Print_Area" localSheetId="4">'Notes'!$B$1:$I$112</definedName>
    <definedName name="_xlnm.Print_Area" localSheetId="0">'P&amp;L'!$A$1:$I$41</definedName>
    <definedName name="_xlnm.Print_Titles" localSheetId="5">'Add_info'!$1:$5</definedName>
    <definedName name="_xlnm.Print_Titles" localSheetId="4">'Notes'!$1:$5</definedName>
  </definedNames>
  <calcPr fullCalcOnLoad="1"/>
</workbook>
</file>

<file path=xl/sharedStrings.xml><?xml version="1.0" encoding="utf-8"?>
<sst xmlns="http://schemas.openxmlformats.org/spreadsheetml/2006/main" count="296" uniqueCount="210">
  <si>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</si>
  <si>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</si>
  <si>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</si>
  <si>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</si>
  <si>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</si>
  <si>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</si>
  <si>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</si>
  <si>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</si>
  <si>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</si>
  <si>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</si>
  <si>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</si>
  <si>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</si>
  <si>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</si>
  <si>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</si>
  <si>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</si>
  <si>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</si>
  <si>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</si>
  <si>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</si>
  <si>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</si>
  <si>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</si>
  <si>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</si>
  <si>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</si>
  <si>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</si>
  <si>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</si>
  <si>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</si>
  <si>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</si>
  <si>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Taxation comprises :</t>
  </si>
  <si>
    <t>There were no purchase or disposal of quoted securities for the current quarter and financial year-to-date.</t>
  </si>
  <si>
    <t xml:space="preserve">Borrowings </t>
  </si>
  <si>
    <t>Current</t>
  </si>
  <si>
    <t>Bank Overdrafts - secured</t>
  </si>
  <si>
    <t>Non-current</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</si>
  <si>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</si>
  <si>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</si>
  <si>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</si>
  <si>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</si>
  <si>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</si>
  <si>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</si>
  <si>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</si>
  <si>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</si>
  <si>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</si>
  <si>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</si>
  <si>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</si>
  <si>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</si>
  <si>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</si>
  <si>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</si>
  <si>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</si>
  <si>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</si>
  <si>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</si>
  <si>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</si>
  <si>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</si>
  <si>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</si>
  <si>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</si>
  <si>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</si>
  <si>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</si>
  <si>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</si>
  <si>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</si>
  <si>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</si>
  <si>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</si>
  <si>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</si>
  <si>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</si>
  <si>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</si>
  <si>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</si>
  <si>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</si>
  <si>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</si>
  <si>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</si>
  <si>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</si>
  <si>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</si>
  <si>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</si>
  <si>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</si>
  <si>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</si>
  <si>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</si>
  <si>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</si>
  <si>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Cash and cash equivalents in the cash flow statement comprise the following balance sheet amounts:</t>
  </si>
  <si>
    <t>Bank overdrafts</t>
  </si>
  <si>
    <t>Deposits (excluding pledged deposits)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</si>
  <si>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</si>
  <si>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</si>
  <si>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</si>
  <si>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</si>
  <si>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</si>
  <si>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</si>
  <si>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</si>
  <si>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</si>
  <si>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Prospects for the financial year</t>
  </si>
  <si>
    <t xml:space="preserve"> </t>
  </si>
  <si>
    <t>Basic earnings per share (sen)</t>
  </si>
  <si>
    <t>Borrowings</t>
  </si>
  <si>
    <t>Minority interest</t>
  </si>
  <si>
    <t>Goodwill</t>
  </si>
  <si>
    <t>Properties development cost</t>
  </si>
  <si>
    <t>Developed properties held for sale</t>
  </si>
  <si>
    <t>Attributable to:</t>
  </si>
  <si>
    <t>Net assets per share attributable to ordinary</t>
  </si>
  <si>
    <t>ASSETS</t>
  </si>
  <si>
    <t>Investment properties</t>
  </si>
  <si>
    <t>Trade payables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</si>
  <si>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</si>
  <si>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</si>
  <si>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</si>
  <si>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</si>
  <si>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</si>
  <si>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</si>
  <si>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</si>
  <si>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</si>
  <si>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</si>
  <si>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</si>
  <si>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</si>
  <si>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</si>
  <si>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</si>
  <si>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</si>
  <si>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</si>
  <si>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</si>
  <si>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</si>
  <si>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</si>
  <si>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</si>
  <si>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</si>
  <si>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</si>
  <si>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</si>
  <si>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</si>
  <si>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</si>
  <si>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Attributable to Shareholders of the Company</t>
  </si>
  <si>
    <t>Auditor's report on preceding annual financial statements</t>
  </si>
  <si>
    <t>Unusual items due to their nature, size or incidence</t>
  </si>
  <si>
    <t>Changes in estimates</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</si>
  <si>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</si>
  <si>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</si>
  <si>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</si>
  <si>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</si>
  <si>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</si>
  <si>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were no sale of unquoted investment and/or properties, other than those carried out in the ordinary course of business as a property developer.</t>
  </si>
  <si>
    <t>CURRENT QUARTER</t>
  </si>
  <si>
    <t>Valuations of property, plant and equipment</t>
  </si>
  <si>
    <t>Cash and cash equivalents at beginning of period</t>
  </si>
  <si>
    <t>Cash and cash equivalents at end of period</t>
  </si>
  <si>
    <t>There are no valuation of property, plant and equipment which have been brought forward from the previous annual report.</t>
  </si>
  <si>
    <t>Investments (unquoted)</t>
  </si>
  <si>
    <t>Term loan - unsecured</t>
  </si>
  <si>
    <t>Hire Purchase - secured</t>
  </si>
  <si>
    <t>Bridging loan - secured</t>
  </si>
  <si>
    <t xml:space="preserve">There were no issuances, cancellations, repurchases, resale and repayment of debt and equity securities in the current financial quarter. </t>
  </si>
  <si>
    <t>Related party transactions</t>
  </si>
  <si>
    <t>Identity of related parties</t>
  </si>
  <si>
    <t>The Group has a related party relationship with companies in which certain directors have interest.</t>
  </si>
  <si>
    <t>Balances</t>
  </si>
  <si>
    <t>Amount due to in respect of:</t>
  </si>
  <si>
    <t>Bina Goodyear and its subsidiaries</t>
  </si>
  <si>
    <t xml:space="preserve">   Construction contract payable</t>
  </si>
  <si>
    <t>Earnings per share</t>
  </si>
  <si>
    <t>Net profit attributable to ordinary shareholders (RM'000)</t>
  </si>
  <si>
    <t>a)</t>
  </si>
  <si>
    <t>b)</t>
  </si>
  <si>
    <t>Weighted average number of ordinary shares ('000)</t>
  </si>
  <si>
    <t>The calculations of the basic earnings per share of the Group is based on the net profit attributable to ordinary shareholders and the weighted average number of ordinary shares outstanding during the quarter.</t>
  </si>
  <si>
    <t xml:space="preserve">Not applicable as there was no dilutive potential ordinary shares for the current quarter and financial year-to-date. </t>
  </si>
  <si>
    <t>N/A</t>
  </si>
  <si>
    <t>Acquisition of equity interest</t>
  </si>
  <si>
    <t xml:space="preserve">   in a subsidiary</t>
  </si>
  <si>
    <t>Cash and bank balances (excluding cash and</t>
  </si>
  <si>
    <t xml:space="preserve">     bank balances pledged)</t>
  </si>
  <si>
    <t>Investment in associate</t>
  </si>
  <si>
    <t>Net cash generated from/(used in) financing activities</t>
  </si>
  <si>
    <t>Revolving Credit - secured</t>
  </si>
  <si>
    <t>There were no unusual items affecting assets, liabilities, equity, net income, or cash flows during the current financial quarter .</t>
  </si>
  <si>
    <t>Dividends - 2008 final</t>
  </si>
  <si>
    <t>Profit from operations</t>
  </si>
  <si>
    <t>Share of profit/(loss) of associated company</t>
  </si>
  <si>
    <t xml:space="preserve">With companies in which Edmond Hoyt Yung </t>
  </si>
  <si>
    <t>No dividends were paid for the current quarter.</t>
  </si>
  <si>
    <t xml:space="preserve">(based on weighted average of 230,913,200 (2008: 230,913,200) </t>
  </si>
  <si>
    <t xml:space="preserve">There are no corporate proposals announced but not completed at the latest practicable date which shall not be earlier than 7 days from the issuance of this report. </t>
  </si>
  <si>
    <t xml:space="preserve">ADDITIONAL INFORMATION REQUIRED BY THE LISTING REQUIREMENTS OF BURSA MALAYSIA </t>
  </si>
  <si>
    <t>SECURITIES BERHAD</t>
  </si>
  <si>
    <t>CONDENSED CONSOLIDATED CASH FLOW STATEMENT</t>
  </si>
  <si>
    <t xml:space="preserve">                   - prior period</t>
  </si>
  <si>
    <t>The condensed consolidated income statement should be read in conjuction with the audited financial statements for the year ended 30 April 2009 and the accompanying explanatory notes attached to the interim financial statements.</t>
  </si>
  <si>
    <t>The condensed consolidated statement of changes in equity should be read in conjuction with the audited financial statements for the year ended 30 April 2009 and the accompanying explanatory notes attached to the interim financial statements.</t>
  </si>
  <si>
    <t xml:space="preserve">At 1 May 2009 </t>
  </si>
  <si>
    <t>At 1 May 2008</t>
  </si>
  <si>
    <t xml:space="preserve">At 30 April 2009 </t>
  </si>
  <si>
    <t>The interim financial statements should be read in conjunction with the audited financial statements for the year ended 30 April 2009. These explanatory notes attached to the interim financial statements provide an explanation of events and transactions that are significant to an understanding of the changes in the financial position and performance of the Group since the year ended 30 April 2009.</t>
  </si>
  <si>
    <t>The auditor's report on the financial statements for the year ended 30 April 2009 was not qualified.</t>
  </si>
  <si>
    <t>There were no changes in the composition of the Group for the current financial quarter.</t>
  </si>
  <si>
    <t>Assets classified as held for sale</t>
  </si>
  <si>
    <t>Net cash (used in)/generated from operating activities</t>
  </si>
  <si>
    <t>Net cash generated from/(used in) investing activities</t>
  </si>
  <si>
    <t>Net increase in cash and cash equivalents</t>
  </si>
  <si>
    <t>Unallocated income/(expenses)</t>
  </si>
  <si>
    <t>Share of loss of associate company</t>
  </si>
  <si>
    <t>The condensed consolidated balance sheet should be read in conjuction with the audited financial statements for the year ended 30 April 2009 and the accompanying explanatory notes attached to the interim financial statements.</t>
  </si>
  <si>
    <t>The condensed consolidated cash flow statement should be read in conjuction with the audited financial statements for the year ended 30 April 2009 and the accompanying explanatory notes attached to the interim financial statements.</t>
  </si>
  <si>
    <t>Significant balances with related parties are as follows:</t>
  </si>
  <si>
    <t>The reversal of deferred tax  for the financial period represent the tax attributable to proportion of Group Cost arising from the property development cost charged out during the period and additional deferred tax recognised during the period.</t>
  </si>
  <si>
    <t>INTERIM FINANCIAL REPORT FOR THE SECOND QUARTER ENDED 31 OCTOBER 2009</t>
  </si>
  <si>
    <t>At 31 October 2009</t>
  </si>
  <si>
    <t xml:space="preserve">For the financial period ended 31 October </t>
  </si>
  <si>
    <t>Dividends payable</t>
  </si>
  <si>
    <t>There were no material capital commitments for the financial quarter ended 31 October 2009.</t>
  </si>
  <si>
    <t>The Directors have not declared any dividends for the current quarter ended 31 October 2009.</t>
  </si>
  <si>
    <t>For the current quarter under review, the Group recorded revenue of RM30.4 million and profit after tax of RM3.3 million which are mainly derived from the Group's property development activities.</t>
  </si>
  <si>
    <t>The Group's effective tax rate for the current quarter and financial year-to-date is lower than the statutory tax rate due to other income which is not taxable for tax purposes.</t>
  </si>
  <si>
    <t>who has resigned as director on 30/6/09, has interests:</t>
  </si>
  <si>
    <t>This contribution was mainly due to sale of development land to a 30% associated company and from progressive stages of completion for projects under development coupled with new sales for the quarter.</t>
  </si>
  <si>
    <t>Term loan - secured*</t>
  </si>
  <si>
    <t>Bridging loan - secured*</t>
  </si>
  <si>
    <t>The Group's revenue for the current quarter reported at RM30.4 million was RM23.6 million higher than the preceding quarter.  As a result, the Group's profit after tax for the quarter increased by RM1.9 million as compared to the preceding quarter. The increase in revenue was mainly attributable to the sale of a parcel of land to an associate.</t>
  </si>
  <si>
    <t xml:space="preserve">The Board of Directors are optimistic that the Group 's performance for this financial year will be satisfactory in view of the improving outlook on the overall economy.  </t>
  </si>
  <si>
    <t>Commercial Paper - secured #</t>
  </si>
  <si>
    <t>*Secured Term Loan totalling RM36,265,000 and Bridging Loan totalling RM5,000,000 will be restructured by December 2009.</t>
  </si>
  <si>
    <t>#The RM40,000,000 Commercial Paper has been redeemed on 9 December 2009.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</si>
</sst>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0000"/>
    <numFmt numFmtId="173" formatCode="0.00000"/>
    <numFmt numFmtId="174" formatCode="0.0000"/>
    <numFmt numFmtId="175" formatCode="0.000"/>
    <numFmt numFmtId="176" formatCode="0.0"/>
    <numFmt numFmtId="177" formatCode="_(* #,##0.000_);_(* \(#,##0.000\);_(* &quot;-&quot;??_);_(@_)"/>
    <numFmt numFmtId="178" formatCode="[$-409]dddd\,\ mmmm\ dd\,\ yyyy"/>
    <numFmt numFmtId="179" formatCode="[$-409]d\-mmm\-yy;@"/>
    <numFmt numFmtId="180" formatCode="[$-809]d\ mmmm\ yyyy;@"/>
    <numFmt numFmtId="181" formatCode="[$-809]dd\ mmmm\ yyyy;@"/>
    <numFmt numFmtId="182" formatCode="[$-409]dd\-mmm\-yy;@"/>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409]dddd\,\ dd\ mmmm\,\ yyyy"/>
    <numFmt numFmtId="189" formatCode="[$-409]d/mmm/yy;@"/>
  </numFmts>
  <fonts count="10">
    <font>
      <sz val="10"/>
      <name val="Arial"/>
      <family val="0"/>
    </font>
    <font>
      <sz val="8"/>
      <name val="Arial"/>
      <family val="0"/>
    </font>
    <font>
      <u val="single"/>
      <sz val="10"/>
      <color indexed="12"/>
      <name val="Arial"/>
      <family val="0"/>
    </font>
    <font>
      <u val="single"/>
      <sz val="10"/>
      <color indexed="36"/>
      <name val="Arial"/>
      <family val="0"/>
    </font>
    <font>
      <sz val="8"/>
      <name val="Arial Narrow"/>
      <family val="2"/>
    </font>
    <font>
      <sz val="12"/>
      <name val="Arial Narrow"/>
      <family val="2"/>
    </font>
    <font>
      <b/>
      <sz val="12"/>
      <name val="Arial Narrow"/>
      <family val="2"/>
    </font>
    <font>
      <i/>
      <sz val="12"/>
      <name val="Arial Narrow"/>
      <family val="2"/>
    </font>
    <font>
      <u val="single"/>
      <sz val="12"/>
      <name val="Arial Narrow"/>
      <family val="2"/>
    </font>
    <font>
      <b/>
      <u val="single"/>
      <sz val="12"/>
      <name val="Arial Narrow"/>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179" fontId="5" fillId="0" borderId="0" xfId="0" applyNumberFormat="1" applyFont="1" applyFill="1" applyAlignment="1">
      <alignment horizontal="center"/>
    </xf>
    <xf numFmtId="182" fontId="5" fillId="0" borderId="0" xfId="0" applyNumberFormat="1" applyFont="1" applyAlignment="1">
      <alignment horizontal="center"/>
    </xf>
    <xf numFmtId="37" fontId="5" fillId="0" borderId="0" xfId="15" applyNumberFormat="1" applyFont="1" applyAlignment="1">
      <alignment horizontal="right" indent="2"/>
    </xf>
    <xf numFmtId="43" fontId="5" fillId="0" borderId="0" xfId="15" applyFont="1" applyAlignment="1">
      <alignment/>
    </xf>
    <xf numFmtId="37" fontId="5" fillId="0" borderId="1" xfId="15" applyNumberFormat="1" applyFont="1" applyBorder="1" applyAlignment="1">
      <alignment horizontal="right" indent="2"/>
    </xf>
    <xf numFmtId="37" fontId="5" fillId="0" borderId="1" xfId="0" applyNumberFormat="1" applyFont="1" applyBorder="1" applyAlignment="1">
      <alignment horizontal="right" indent="2"/>
    </xf>
    <xf numFmtId="37" fontId="5" fillId="0" borderId="2" xfId="15" applyNumberFormat="1" applyFont="1" applyBorder="1" applyAlignment="1">
      <alignment horizontal="right" indent="2"/>
    </xf>
    <xf numFmtId="37" fontId="5" fillId="0" borderId="0" xfId="15" applyNumberFormat="1" applyFont="1" applyBorder="1" applyAlignment="1">
      <alignment horizontal="right" indent="2"/>
    </xf>
    <xf numFmtId="0" fontId="5" fillId="0" borderId="0" xfId="0" applyFont="1" applyFill="1" applyAlignment="1">
      <alignment/>
    </xf>
    <xf numFmtId="37" fontId="5" fillId="0" borderId="0" xfId="0" applyNumberFormat="1" applyFont="1" applyBorder="1" applyAlignment="1">
      <alignment horizontal="right" indent="2"/>
    </xf>
    <xf numFmtId="39" fontId="5" fillId="0" borderId="0" xfId="0" applyNumberFormat="1" applyFont="1" applyFill="1" applyAlignment="1">
      <alignment horizontal="right" indent="2"/>
    </xf>
    <xf numFmtId="37" fontId="5" fillId="0" borderId="0" xfId="0" applyNumberFormat="1" applyFont="1" applyAlignment="1">
      <alignment horizontal="right" indent="2"/>
    </xf>
    <xf numFmtId="37" fontId="5" fillId="0" borderId="0" xfId="0" applyNumberFormat="1" applyFont="1" applyFill="1" applyAlignment="1">
      <alignment horizontal="right" indent="2"/>
    </xf>
    <xf numFmtId="0" fontId="5" fillId="0" borderId="0" xfId="0" applyFont="1" applyAlignment="1">
      <alignment horizontal="right"/>
    </xf>
    <xf numFmtId="0" fontId="8" fillId="0" borderId="0" xfId="0" applyFont="1" applyAlignment="1">
      <alignment/>
    </xf>
    <xf numFmtId="0" fontId="7" fillId="0" borderId="0" xfId="0" applyFont="1" applyAlignment="1">
      <alignment/>
    </xf>
    <xf numFmtId="0" fontId="5" fillId="0" borderId="0" xfId="0" applyFont="1" applyBorder="1" applyAlignment="1">
      <alignment/>
    </xf>
    <xf numFmtId="171" fontId="5" fillId="0" borderId="0" xfId="15" applyNumberFormat="1" applyFont="1" applyBorder="1" applyAlignment="1">
      <alignment/>
    </xf>
    <xf numFmtId="37" fontId="5" fillId="0" borderId="0" xfId="0" applyNumberFormat="1" applyFont="1" applyAlignment="1">
      <alignment horizontal="right" indent="3"/>
    </xf>
    <xf numFmtId="37" fontId="5" fillId="0" borderId="0" xfId="15" applyNumberFormat="1" applyFont="1" applyAlignment="1">
      <alignment horizontal="right" indent="3"/>
    </xf>
    <xf numFmtId="171" fontId="5" fillId="0" borderId="0" xfId="15" applyNumberFormat="1" applyFont="1" applyAlignment="1">
      <alignment/>
    </xf>
    <xf numFmtId="0" fontId="7" fillId="0" borderId="0" xfId="0" applyFont="1" applyAlignment="1">
      <alignment horizontal="center"/>
    </xf>
    <xf numFmtId="0" fontId="5" fillId="0" borderId="0" xfId="0" applyFont="1" applyFill="1" applyAlignment="1">
      <alignment horizontal="center"/>
    </xf>
    <xf numFmtId="37" fontId="5" fillId="0" borderId="0" xfId="15" applyNumberFormat="1" applyFont="1" applyAlignment="1">
      <alignment horizontal="right" indent="1"/>
    </xf>
    <xf numFmtId="43" fontId="5" fillId="0" borderId="0" xfId="15" applyFont="1" applyAlignment="1">
      <alignment horizontal="right" indent="1"/>
    </xf>
    <xf numFmtId="37" fontId="5" fillId="0" borderId="3" xfId="15" applyNumberFormat="1" applyFont="1" applyBorder="1" applyAlignment="1">
      <alignment horizontal="right" indent="1"/>
    </xf>
    <xf numFmtId="37" fontId="5" fillId="0" borderId="0" xfId="0" applyNumberFormat="1" applyFont="1" applyAlignment="1">
      <alignment horizontal="right" indent="1"/>
    </xf>
    <xf numFmtId="37" fontId="5" fillId="0" borderId="3" xfId="0" applyNumberFormat="1" applyFont="1" applyBorder="1" applyAlignment="1">
      <alignment horizontal="right" indent="1"/>
    </xf>
    <xf numFmtId="171" fontId="5" fillId="0" borderId="0" xfId="0" applyNumberFormat="1" applyFont="1" applyBorder="1" applyAlignment="1">
      <alignment/>
    </xf>
    <xf numFmtId="37" fontId="5" fillId="0" borderId="4" xfId="0" applyNumberFormat="1" applyFont="1" applyBorder="1" applyAlignment="1">
      <alignment horizontal="right" indent="1"/>
    </xf>
    <xf numFmtId="37" fontId="5" fillId="0" borderId="0" xfId="0" applyNumberFormat="1" applyFont="1" applyBorder="1" applyAlignment="1">
      <alignment horizontal="right" indent="1"/>
    </xf>
    <xf numFmtId="37" fontId="5" fillId="0" borderId="1" xfId="15" applyNumberFormat="1" applyFont="1" applyBorder="1" applyAlignment="1">
      <alignment horizontal="right" indent="1"/>
    </xf>
    <xf numFmtId="0" fontId="5" fillId="0" borderId="0" xfId="0" applyFont="1" applyBorder="1" applyAlignment="1">
      <alignment horizontal="center"/>
    </xf>
    <xf numFmtId="37" fontId="5" fillId="0" borderId="0" xfId="15" applyNumberFormat="1" applyFont="1" applyBorder="1" applyAlignment="1">
      <alignment horizontal="right" indent="1"/>
    </xf>
    <xf numFmtId="2" fontId="5" fillId="0" borderId="0" xfId="0" applyNumberFormat="1" applyFont="1" applyFill="1" applyAlignment="1">
      <alignment horizontal="right" indent="1"/>
    </xf>
    <xf numFmtId="2" fontId="5" fillId="0" borderId="0" xfId="0" applyNumberFormat="1" applyFont="1" applyFill="1" applyBorder="1" applyAlignment="1">
      <alignment/>
    </xf>
    <xf numFmtId="0" fontId="7" fillId="0" borderId="0" xfId="0" applyFont="1" applyAlignment="1">
      <alignment vertical="justify"/>
    </xf>
    <xf numFmtId="0" fontId="7" fillId="0" borderId="0" xfId="0" applyFont="1" applyBorder="1" applyAlignment="1">
      <alignment/>
    </xf>
    <xf numFmtId="171" fontId="5" fillId="0" borderId="0" xfId="0" applyNumberFormat="1" applyFont="1" applyAlignment="1">
      <alignment/>
    </xf>
    <xf numFmtId="171" fontId="5" fillId="0" borderId="2" xfId="15" applyNumberFormat="1" applyFont="1" applyBorder="1" applyAlignment="1">
      <alignment/>
    </xf>
    <xf numFmtId="0" fontId="5" fillId="0" borderId="1" xfId="0" applyFont="1" applyBorder="1" applyAlignment="1">
      <alignment/>
    </xf>
    <xf numFmtId="171" fontId="5" fillId="0" borderId="2" xfId="0" applyNumberFormat="1" applyFont="1" applyBorder="1" applyAlignment="1">
      <alignment/>
    </xf>
    <xf numFmtId="37" fontId="5" fillId="0" borderId="1" xfId="0" applyNumberFormat="1" applyFont="1" applyBorder="1" applyAlignment="1">
      <alignment horizontal="right" indent="3"/>
    </xf>
    <xf numFmtId="37" fontId="5" fillId="0" borderId="2" xfId="15" applyNumberFormat="1" applyFont="1" applyBorder="1" applyAlignment="1">
      <alignment horizontal="right" indent="3"/>
    </xf>
    <xf numFmtId="37" fontId="5" fillId="0" borderId="0" xfId="15" applyNumberFormat="1" applyFont="1" applyBorder="1" applyAlignment="1">
      <alignment horizontal="right" indent="3"/>
    </xf>
    <xf numFmtId="37" fontId="5" fillId="0" borderId="0" xfId="0" applyNumberFormat="1" applyFont="1" applyAlignment="1">
      <alignment/>
    </xf>
    <xf numFmtId="179" fontId="7" fillId="0" borderId="0" xfId="0" applyNumberFormat="1" applyFont="1" applyFill="1" applyAlignment="1">
      <alignment horizontal="center"/>
    </xf>
    <xf numFmtId="37" fontId="7" fillId="0" borderId="0" xfId="15" applyNumberFormat="1" applyFont="1" applyAlignment="1">
      <alignment horizontal="right" indent="3"/>
    </xf>
    <xf numFmtId="37" fontId="7" fillId="0" borderId="0" xfId="15" applyNumberFormat="1" applyFont="1" applyAlignment="1">
      <alignment horizontal="right" indent="2"/>
    </xf>
    <xf numFmtId="37" fontId="7" fillId="0" borderId="2" xfId="15" applyNumberFormat="1" applyFont="1" applyBorder="1" applyAlignment="1">
      <alignment horizontal="right" indent="3"/>
    </xf>
    <xf numFmtId="37" fontId="7" fillId="0" borderId="2" xfId="15" applyNumberFormat="1" applyFont="1" applyBorder="1" applyAlignment="1">
      <alignment horizontal="right" indent="2"/>
    </xf>
    <xf numFmtId="0" fontId="5" fillId="0" borderId="0" xfId="0" applyFont="1" applyAlignment="1">
      <alignment horizontal="justify" vertical="justify"/>
    </xf>
    <xf numFmtId="0" fontId="5" fillId="0" borderId="0" xfId="0" applyFont="1" applyAlignment="1">
      <alignment vertical="justify"/>
    </xf>
    <xf numFmtId="0" fontId="6" fillId="0" borderId="0" xfId="0" applyFont="1" applyAlignment="1">
      <alignment horizontal="left"/>
    </xf>
    <xf numFmtId="0" fontId="5" fillId="0" borderId="0" xfId="0" applyFont="1" applyAlignment="1">
      <alignment horizontal="justify"/>
    </xf>
    <xf numFmtId="0" fontId="5" fillId="0" borderId="0" xfId="0" applyFont="1" applyFill="1" applyAlignment="1">
      <alignment horizontal="justify" vertical="justify"/>
    </xf>
    <xf numFmtId="37" fontId="5" fillId="0" borderId="0" xfId="15" applyNumberFormat="1" applyFont="1" applyFill="1" applyAlignment="1">
      <alignment horizontal="right" indent="1"/>
    </xf>
    <xf numFmtId="37" fontId="5" fillId="0" borderId="1" xfId="15" applyNumberFormat="1" applyFont="1" applyFill="1" applyBorder="1" applyAlignment="1">
      <alignment horizontal="right" indent="1"/>
    </xf>
    <xf numFmtId="37" fontId="5" fillId="0" borderId="0" xfId="0" applyNumberFormat="1" applyFont="1" applyFill="1" applyAlignment="1">
      <alignment horizontal="right" indent="1"/>
    </xf>
    <xf numFmtId="37" fontId="5" fillId="0" borderId="2" xfId="0" applyNumberFormat="1" applyFont="1" applyBorder="1" applyAlignment="1">
      <alignment horizontal="right" indent="1"/>
    </xf>
    <xf numFmtId="0" fontId="6" fillId="0" borderId="0" xfId="0" applyFont="1" applyFill="1" applyAlignment="1">
      <alignment/>
    </xf>
    <xf numFmtId="14" fontId="5" fillId="0" borderId="0" xfId="0" applyNumberFormat="1" applyFont="1" applyAlignment="1">
      <alignment horizontal="center"/>
    </xf>
    <xf numFmtId="0" fontId="7" fillId="0" borderId="0" xfId="0" applyFont="1" applyFill="1" applyBorder="1" applyAlignment="1">
      <alignment/>
    </xf>
    <xf numFmtId="0" fontId="5" fillId="0" borderId="0" xfId="0" applyFont="1" applyFill="1" applyBorder="1" applyAlignment="1">
      <alignment/>
    </xf>
    <xf numFmtId="171" fontId="5" fillId="0" borderId="0" xfId="15" applyNumberFormat="1" applyFont="1" applyFill="1" applyBorder="1" applyAlignment="1">
      <alignment/>
    </xf>
    <xf numFmtId="0" fontId="5" fillId="0" borderId="0" xfId="0" applyFont="1" applyBorder="1" applyAlignment="1">
      <alignment horizontal="right"/>
    </xf>
    <xf numFmtId="15" fontId="5" fillId="0" borderId="0" xfId="0" applyNumberFormat="1" applyFont="1" applyBorder="1" applyAlignment="1">
      <alignment horizontal="center"/>
    </xf>
    <xf numFmtId="0" fontId="9" fillId="0" borderId="0" xfId="0" applyFont="1" applyBorder="1" applyAlignment="1">
      <alignment/>
    </xf>
    <xf numFmtId="3" fontId="5" fillId="0" borderId="0" xfId="0" applyNumberFormat="1" applyFont="1" applyBorder="1" applyAlignment="1">
      <alignment/>
    </xf>
    <xf numFmtId="0" fontId="6" fillId="0" borderId="0" xfId="0" applyFont="1" applyBorder="1" applyAlignment="1">
      <alignment/>
    </xf>
    <xf numFmtId="0" fontId="6" fillId="0" borderId="0" xfId="0" applyFont="1" applyAlignment="1">
      <alignment vertical="justify"/>
    </xf>
    <xf numFmtId="0" fontId="5" fillId="0" borderId="0" xfId="0" applyFont="1" applyFill="1" applyAlignment="1">
      <alignment horizontal="justify"/>
    </xf>
    <xf numFmtId="0" fontId="5" fillId="0" borderId="0" xfId="0" applyFont="1" applyFill="1" applyAlignment="1">
      <alignment vertical="justify"/>
    </xf>
    <xf numFmtId="0" fontId="5" fillId="0" borderId="0" xfId="0" applyFont="1" applyFill="1" applyAlignment="1">
      <alignment/>
    </xf>
    <xf numFmtId="37" fontId="5" fillId="0" borderId="0" xfId="15" applyNumberFormat="1" applyFont="1" applyAlignment="1" quotePrefix="1">
      <alignment horizontal="right" indent="2"/>
    </xf>
    <xf numFmtId="0" fontId="9" fillId="0" borderId="0" xfId="0" applyFont="1" applyAlignment="1">
      <alignment/>
    </xf>
    <xf numFmtId="37" fontId="5" fillId="0" borderId="0" xfId="15" applyNumberFormat="1" applyFont="1" applyFill="1" applyAlignment="1">
      <alignment horizontal="right" indent="2"/>
    </xf>
    <xf numFmtId="37" fontId="5" fillId="0" borderId="0" xfId="15" applyNumberFormat="1" applyFont="1" applyFill="1" applyBorder="1" applyAlignment="1">
      <alignment horizontal="right" indent="2"/>
    </xf>
    <xf numFmtId="37" fontId="5" fillId="0" borderId="1" xfId="15" applyNumberFormat="1" applyFont="1" applyFill="1" applyBorder="1" applyAlignment="1">
      <alignment horizontal="right" indent="2"/>
    </xf>
    <xf numFmtId="37" fontId="5" fillId="0" borderId="1" xfId="0" applyNumberFormat="1" applyFont="1" applyFill="1" applyBorder="1" applyAlignment="1">
      <alignment horizontal="right" indent="2"/>
    </xf>
    <xf numFmtId="37" fontId="5" fillId="0" borderId="0" xfId="0" applyNumberFormat="1" applyFont="1" applyFill="1" applyBorder="1" applyAlignment="1">
      <alignment horizontal="right" indent="2"/>
    </xf>
    <xf numFmtId="37" fontId="5" fillId="0" borderId="2" xfId="15" applyNumberFormat="1" applyFont="1" applyFill="1" applyBorder="1" applyAlignment="1">
      <alignment horizontal="right" indent="2"/>
    </xf>
    <xf numFmtId="0" fontId="5" fillId="0" borderId="0" xfId="0" applyFont="1" applyFill="1" applyAlignment="1">
      <alignment horizontal="right"/>
    </xf>
    <xf numFmtId="0" fontId="7" fillId="0" borderId="0" xfId="0" applyFont="1" applyAlignment="1">
      <alignment horizontal="right"/>
    </xf>
    <xf numFmtId="3" fontId="5" fillId="0" borderId="1" xfId="15" applyNumberFormat="1" applyFont="1" applyBorder="1" applyAlignment="1">
      <alignment horizontal="right" indent="3"/>
    </xf>
    <xf numFmtId="3" fontId="5" fillId="0" borderId="1" xfId="15" applyNumberFormat="1" applyFont="1" applyBorder="1" applyAlignment="1">
      <alignment horizontal="right" indent="2"/>
    </xf>
    <xf numFmtId="0" fontId="5" fillId="0" borderId="0" xfId="0" applyFont="1" applyAlignment="1">
      <alignment horizontal="right" indent="3"/>
    </xf>
    <xf numFmtId="0" fontId="5" fillId="0" borderId="0" xfId="0" applyFont="1" applyAlignment="1">
      <alignment horizontal="right" indent="2"/>
    </xf>
    <xf numFmtId="171" fontId="5" fillId="0" borderId="0" xfId="15" applyNumberFormat="1" applyFont="1" applyAlignment="1">
      <alignment horizontal="right" indent="3"/>
    </xf>
    <xf numFmtId="171" fontId="5" fillId="0" borderId="0" xfId="15" applyNumberFormat="1" applyFont="1" applyAlignment="1">
      <alignment horizontal="right" indent="2"/>
    </xf>
    <xf numFmtId="4" fontId="5" fillId="0" borderId="1" xfId="15" applyNumberFormat="1" applyFont="1" applyBorder="1" applyAlignment="1">
      <alignment horizontal="right" indent="3"/>
    </xf>
    <xf numFmtId="4" fontId="5" fillId="0" borderId="1" xfId="15" applyNumberFormat="1" applyFont="1" applyBorder="1" applyAlignment="1">
      <alignment horizontal="right" indent="2"/>
    </xf>
    <xf numFmtId="0" fontId="0" fillId="0" borderId="0" xfId="0" applyAlignment="1">
      <alignment vertical="justify"/>
    </xf>
    <xf numFmtId="0" fontId="5" fillId="0" borderId="0" xfId="0" applyFont="1" applyAlignment="1">
      <alignment horizontal="center"/>
    </xf>
    <xf numFmtId="0" fontId="7" fillId="0" borderId="0" xfId="0" applyFont="1" applyAlignment="1">
      <alignment horizontal="justify" vertical="justify"/>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left" vertical="justify"/>
    </xf>
    <xf numFmtId="0" fontId="5" fillId="0" borderId="0" xfId="0" applyFont="1" applyAlignment="1">
      <alignment horizontal="justify" vertical="justify"/>
    </xf>
    <xf numFmtId="0" fontId="5" fillId="0" borderId="0" xfId="0" applyFont="1" applyAlignment="1">
      <alignment horizontal="justify"/>
    </xf>
    <xf numFmtId="0" fontId="6" fillId="0" borderId="0" xfId="0" applyFont="1" applyAlignment="1">
      <alignment horizontal="left" vertical="justify"/>
    </xf>
    <xf numFmtId="0" fontId="5" fillId="0" borderId="0" xfId="0" applyFont="1" applyFill="1" applyAlignment="1">
      <alignment horizontal="justify"/>
    </xf>
    <xf numFmtId="0" fontId="5" fillId="0" borderId="0" xfId="0" applyFont="1" applyFill="1" applyAlignment="1">
      <alignment horizontal="justify"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19050</xdr:rowOff>
    </xdr:from>
    <xdr:to>
      <xdr:col>3</xdr:col>
      <xdr:colOff>200025</xdr:colOff>
      <xdr:row>3</xdr:row>
      <xdr:rowOff>66675</xdr:rowOff>
    </xdr:to>
    <xdr:pic>
      <xdr:nvPicPr>
        <xdr:cNvPr id="1" name="Picture 3"/>
        <xdr:cNvPicPr preferRelativeResize="1">
          <a:picLocks noChangeAspect="1"/>
        </xdr:cNvPicPr>
      </xdr:nvPicPr>
      <xdr:blipFill>
        <a:blip r:embed="rId1"/>
        <a:stretch>
          <a:fillRect/>
        </a:stretch>
      </xdr:blipFill>
      <xdr:spPr>
        <a:xfrm>
          <a:off x="85725" y="19050"/>
          <a:ext cx="6858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2</xdr:col>
      <xdr:colOff>447675</xdr:colOff>
      <xdr:row>3</xdr:row>
      <xdr:rowOff>66675</xdr:rowOff>
    </xdr:to>
    <xdr:pic>
      <xdr:nvPicPr>
        <xdr:cNvPr id="1" name="Picture 1"/>
        <xdr:cNvPicPr preferRelativeResize="1">
          <a:picLocks noChangeAspect="1"/>
        </xdr:cNvPicPr>
      </xdr:nvPicPr>
      <xdr:blipFill>
        <a:blip r:embed="rId1"/>
        <a:stretch>
          <a:fillRect/>
        </a:stretch>
      </xdr:blipFill>
      <xdr:spPr>
        <a:xfrm>
          <a:off x="171450" y="19050"/>
          <a:ext cx="6858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85725</xdr:rowOff>
    </xdr:from>
    <xdr:to>
      <xdr:col>4</xdr:col>
      <xdr:colOff>333375</xdr:colOff>
      <xdr:row>6</xdr:row>
      <xdr:rowOff>85725</xdr:rowOff>
    </xdr:to>
    <xdr:sp>
      <xdr:nvSpPr>
        <xdr:cNvPr id="1" name="Line 1"/>
        <xdr:cNvSpPr>
          <a:spLocks/>
        </xdr:cNvSpPr>
      </xdr:nvSpPr>
      <xdr:spPr>
        <a:xfrm>
          <a:off x="1762125" y="12096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6</xdr:row>
      <xdr:rowOff>85725</xdr:rowOff>
    </xdr:from>
    <xdr:to>
      <xdr:col>8</xdr:col>
      <xdr:colOff>0</xdr:colOff>
      <xdr:row>6</xdr:row>
      <xdr:rowOff>85725</xdr:rowOff>
    </xdr:to>
    <xdr:sp>
      <xdr:nvSpPr>
        <xdr:cNvPr id="2" name="Line 2"/>
        <xdr:cNvSpPr>
          <a:spLocks/>
        </xdr:cNvSpPr>
      </xdr:nvSpPr>
      <xdr:spPr>
        <a:xfrm flipH="1">
          <a:off x="4467225" y="12096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85725</xdr:rowOff>
    </xdr:from>
    <xdr:to>
      <xdr:col>6</xdr:col>
      <xdr:colOff>0</xdr:colOff>
      <xdr:row>8</xdr:row>
      <xdr:rowOff>85725</xdr:rowOff>
    </xdr:to>
    <xdr:sp>
      <xdr:nvSpPr>
        <xdr:cNvPr id="3" name="Line 4"/>
        <xdr:cNvSpPr>
          <a:spLocks/>
        </xdr:cNvSpPr>
      </xdr:nvSpPr>
      <xdr:spPr>
        <a:xfrm flipH="1">
          <a:off x="3409950" y="14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0</xdr:row>
      <xdr:rowOff>19050</xdr:rowOff>
    </xdr:from>
    <xdr:to>
      <xdr:col>1</xdr:col>
      <xdr:colOff>800100</xdr:colOff>
      <xdr:row>3</xdr:row>
      <xdr:rowOff>66675</xdr:rowOff>
    </xdr:to>
    <xdr:pic>
      <xdr:nvPicPr>
        <xdr:cNvPr id="4" name="Picture 5"/>
        <xdr:cNvPicPr preferRelativeResize="1">
          <a:picLocks noChangeAspect="1"/>
        </xdr:cNvPicPr>
      </xdr:nvPicPr>
      <xdr:blipFill>
        <a:blip r:embed="rId1"/>
        <a:stretch>
          <a:fillRect/>
        </a:stretch>
      </xdr:blipFill>
      <xdr:spPr>
        <a:xfrm>
          <a:off x="276225" y="19050"/>
          <a:ext cx="6858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781050</xdr:colOff>
      <xdr:row>3</xdr:row>
      <xdr:rowOff>66675</xdr:rowOff>
    </xdr:to>
    <xdr:pic>
      <xdr:nvPicPr>
        <xdr:cNvPr id="1" name="Picture 1"/>
        <xdr:cNvPicPr preferRelativeResize="1">
          <a:picLocks noChangeAspect="1"/>
        </xdr:cNvPicPr>
      </xdr:nvPicPr>
      <xdr:blipFill>
        <a:blip r:embed="rId1"/>
        <a:stretch>
          <a:fillRect/>
        </a:stretch>
      </xdr:blipFill>
      <xdr:spPr>
        <a:xfrm>
          <a:off x="247650" y="19050"/>
          <a:ext cx="6858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19050</xdr:rowOff>
    </xdr:from>
    <xdr:to>
      <xdr:col>3</xdr:col>
      <xdr:colOff>209550</xdr:colOff>
      <xdr:row>3</xdr:row>
      <xdr:rowOff>66675</xdr:rowOff>
    </xdr:to>
    <xdr:pic>
      <xdr:nvPicPr>
        <xdr:cNvPr id="1" name="Picture 4"/>
        <xdr:cNvPicPr preferRelativeResize="1">
          <a:picLocks noChangeAspect="1"/>
        </xdr:cNvPicPr>
      </xdr:nvPicPr>
      <xdr:blipFill>
        <a:blip r:embed="rId1"/>
        <a:stretch>
          <a:fillRect/>
        </a:stretch>
      </xdr:blipFill>
      <xdr:spPr>
        <a:xfrm>
          <a:off x="247650" y="19050"/>
          <a:ext cx="6858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28575</xdr:rowOff>
    </xdr:from>
    <xdr:to>
      <xdr:col>2</xdr:col>
      <xdr:colOff>542925</xdr:colOff>
      <xdr:row>3</xdr:row>
      <xdr:rowOff>76200</xdr:rowOff>
    </xdr:to>
    <xdr:pic>
      <xdr:nvPicPr>
        <xdr:cNvPr id="1" name="Picture 6"/>
        <xdr:cNvPicPr preferRelativeResize="1">
          <a:picLocks noChangeAspect="1"/>
        </xdr:cNvPicPr>
      </xdr:nvPicPr>
      <xdr:blipFill>
        <a:blip r:embed="rId1"/>
        <a:stretch>
          <a:fillRect/>
        </a:stretch>
      </xdr:blipFill>
      <xdr:spPr>
        <a:xfrm>
          <a:off x="104775" y="28575"/>
          <a:ext cx="6858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48"/>
  <sheetViews>
    <sheetView tabSelected="1" workbookViewId="0" topLeftCell="A10">
      <selection activeCell="G31" sqref="G31"/>
    </sheetView>
  </sheetViews>
  <sheetFormatPr defaultColWidth="9.140625" defaultRowHeight="12.75"/>
  <cols>
    <col min="1" max="1" width="0.13671875" style="3" customWidth="1"/>
    <col min="2" max="2" width="4.421875" style="3" customWidth="1"/>
    <col min="3" max="3" width="4.00390625" style="3" customWidth="1"/>
    <col min="4" max="4" width="3.7109375" style="3" customWidth="1"/>
    <col min="5" max="5" width="28.421875" style="3" customWidth="1"/>
    <col min="6" max="6" width="13.7109375" style="3" customWidth="1"/>
    <col min="7" max="7" width="18.140625" style="3" customWidth="1"/>
    <col min="8" max="8" width="13.140625" style="3" customWidth="1"/>
    <col min="9" max="9" width="17.140625" style="3" customWidth="1"/>
    <col min="10" max="10" width="4.28125" style="3" customWidth="1"/>
    <col min="11" max="11" width="10.8515625" style="3" customWidth="1"/>
    <col min="12" max="16384" width="9.140625" style="3" customWidth="1"/>
  </cols>
  <sheetData>
    <row r="1" ht="15.75">
      <c r="E1" s="4" t="s">
        <v>17</v>
      </c>
    </row>
    <row r="2" ht="15.75">
      <c r="E2" s="4" t="s">
        <v>193</v>
      </c>
    </row>
    <row r="3" ht="15.75"/>
    <row r="4" spans="3:10" ht="15.75">
      <c r="C4" s="5"/>
      <c r="D4" s="5"/>
      <c r="E4" s="5" t="s">
        <v>39</v>
      </c>
      <c r="F4" s="5"/>
      <c r="G4" s="5"/>
      <c r="H4" s="5"/>
      <c r="I4" s="5"/>
      <c r="J4" s="5"/>
    </row>
    <row r="5" spans="2:7" ht="15.75">
      <c r="B5" s="6"/>
      <c r="C5" s="6"/>
      <c r="D5" s="6"/>
      <c r="E5" s="6"/>
      <c r="F5" s="6"/>
      <c r="G5" s="6"/>
    </row>
    <row r="6" spans="2:9" ht="15.75">
      <c r="B6" s="6"/>
      <c r="C6" s="6"/>
      <c r="D6" s="6"/>
      <c r="E6" s="6"/>
      <c r="F6" s="7"/>
      <c r="G6" s="7"/>
      <c r="H6" s="7"/>
      <c r="I6" s="7"/>
    </row>
    <row r="7" spans="2:18" ht="15.75" customHeight="1">
      <c r="B7" s="6"/>
      <c r="C7" s="6"/>
      <c r="D7" s="6"/>
      <c r="E7" s="6"/>
      <c r="F7" s="102" t="s">
        <v>34</v>
      </c>
      <c r="G7" s="102"/>
      <c r="H7" s="102" t="s">
        <v>35</v>
      </c>
      <c r="I7" s="102"/>
      <c r="K7" s="8"/>
      <c r="L7" s="8"/>
      <c r="M7" s="8"/>
      <c r="N7" s="8"/>
      <c r="O7" s="8"/>
      <c r="P7" s="8"/>
      <c r="Q7" s="8"/>
      <c r="R7" s="8"/>
    </row>
    <row r="8" spans="2:9" ht="15.75">
      <c r="B8" s="6"/>
      <c r="C8" s="6"/>
      <c r="D8" s="6"/>
      <c r="E8" s="6"/>
      <c r="F8" s="8" t="s">
        <v>0</v>
      </c>
      <c r="G8" s="8" t="s">
        <v>4</v>
      </c>
      <c r="H8" s="8" t="s">
        <v>0</v>
      </c>
      <c r="I8" s="8" t="s">
        <v>4</v>
      </c>
    </row>
    <row r="9" spans="6:9" ht="15.75">
      <c r="F9" s="8" t="s">
        <v>1</v>
      </c>
      <c r="G9" s="8" t="s">
        <v>5</v>
      </c>
      <c r="H9" s="8" t="s">
        <v>1</v>
      </c>
      <c r="I9" s="8" t="s">
        <v>5</v>
      </c>
    </row>
    <row r="10" spans="6:9" ht="15.75">
      <c r="F10" s="8" t="s">
        <v>2</v>
      </c>
      <c r="G10" s="8" t="s">
        <v>2</v>
      </c>
      <c r="H10" s="8" t="s">
        <v>6</v>
      </c>
      <c r="I10" s="8" t="s">
        <v>7</v>
      </c>
    </row>
    <row r="11" spans="6:18" ht="15.75">
      <c r="F11" s="9">
        <v>40117</v>
      </c>
      <c r="G11" s="9">
        <v>39752</v>
      </c>
      <c r="H11" s="9">
        <f>F11</f>
        <v>40117</v>
      </c>
      <c r="I11" s="9">
        <f>G11</f>
        <v>39752</v>
      </c>
      <c r="K11" s="10"/>
      <c r="L11" s="10"/>
      <c r="M11" s="10"/>
      <c r="N11" s="10"/>
      <c r="O11" s="10"/>
      <c r="P11" s="10"/>
      <c r="Q11" s="10"/>
      <c r="R11" s="10"/>
    </row>
    <row r="12" spans="6:18" ht="15.75">
      <c r="F12" s="8" t="s">
        <v>3</v>
      </c>
      <c r="G12" s="8" t="s">
        <v>3</v>
      </c>
      <c r="H12" s="8" t="s">
        <v>3</v>
      </c>
      <c r="I12" s="8" t="s">
        <v>3</v>
      </c>
      <c r="K12" s="8"/>
      <c r="L12" s="8"/>
      <c r="M12" s="8"/>
      <c r="N12" s="8"/>
      <c r="O12" s="8"/>
      <c r="P12" s="8"/>
      <c r="Q12" s="8"/>
      <c r="R12" s="8"/>
    </row>
    <row r="14" spans="2:9" ht="15.75">
      <c r="B14" s="3" t="s">
        <v>19</v>
      </c>
      <c r="F14" s="11">
        <v>30455</v>
      </c>
      <c r="G14" s="11">
        <v>28871</v>
      </c>
      <c r="H14" s="11">
        <v>37308</v>
      </c>
      <c r="I14" s="11">
        <v>64504</v>
      </c>
    </row>
    <row r="15" spans="6:9" ht="15.75">
      <c r="F15" s="11"/>
      <c r="G15" s="11"/>
      <c r="H15" s="11"/>
      <c r="I15" s="11"/>
    </row>
    <row r="16" spans="2:9" ht="15.75">
      <c r="B16" s="6" t="s">
        <v>165</v>
      </c>
      <c r="F16" s="11">
        <v>5262</v>
      </c>
      <c r="G16" s="11">
        <v>8637</v>
      </c>
      <c r="H16" s="11">
        <v>8102</v>
      </c>
      <c r="I16" s="11">
        <v>17718</v>
      </c>
    </row>
    <row r="17" spans="6:9" ht="15.75">
      <c r="F17" s="11"/>
      <c r="G17" s="11"/>
      <c r="H17" s="11"/>
      <c r="I17" s="11"/>
    </row>
    <row r="18" spans="2:9" ht="15.75">
      <c r="B18" s="6" t="s">
        <v>40</v>
      </c>
      <c r="F18" s="11">
        <v>-935</v>
      </c>
      <c r="G18" s="11">
        <v>-1349</v>
      </c>
      <c r="H18" s="11">
        <v>-1918</v>
      </c>
      <c r="I18" s="11">
        <v>-2706</v>
      </c>
    </row>
    <row r="19" spans="2:15" ht="15.75">
      <c r="B19" s="6" t="s">
        <v>41</v>
      </c>
      <c r="F19" s="11">
        <v>127</v>
      </c>
      <c r="G19" s="11">
        <v>320</v>
      </c>
      <c r="H19" s="11">
        <v>265</v>
      </c>
      <c r="I19" s="11">
        <v>703</v>
      </c>
      <c r="N19" s="12"/>
      <c r="O19" s="12"/>
    </row>
    <row r="20" spans="2:15" ht="15.75">
      <c r="B20" s="6" t="s">
        <v>188</v>
      </c>
      <c r="F20" s="11">
        <v>-43</v>
      </c>
      <c r="G20" s="11">
        <v>0</v>
      </c>
      <c r="H20" s="11">
        <v>-128</v>
      </c>
      <c r="I20" s="11">
        <v>0</v>
      </c>
      <c r="N20" s="12"/>
      <c r="O20" s="12"/>
    </row>
    <row r="21" spans="2:9" ht="15.75">
      <c r="B21" s="6"/>
      <c r="F21" s="13"/>
      <c r="G21" s="14"/>
      <c r="H21" s="13"/>
      <c r="I21" s="13"/>
    </row>
    <row r="22" spans="2:9" ht="15.75">
      <c r="B22" s="3" t="s">
        <v>42</v>
      </c>
      <c r="F22" s="11">
        <f>SUM(F16:F21)</f>
        <v>4411</v>
      </c>
      <c r="G22" s="11">
        <f>SUM(G16:G21)</f>
        <v>7608</v>
      </c>
      <c r="H22" s="11">
        <f>SUM(H16:H21)</f>
        <v>6321</v>
      </c>
      <c r="I22" s="11">
        <f>SUM(I16:I21)</f>
        <v>15715</v>
      </c>
    </row>
    <row r="23" spans="2:9" ht="15.75">
      <c r="B23" s="6" t="s">
        <v>43</v>
      </c>
      <c r="F23" s="13">
        <v>-1081</v>
      </c>
      <c r="G23" s="13">
        <v>-2138</v>
      </c>
      <c r="H23" s="13">
        <v>-1569</v>
      </c>
      <c r="I23" s="13">
        <v>-4414</v>
      </c>
    </row>
    <row r="24" spans="2:9" ht="16.5" thickBot="1">
      <c r="B24" s="3" t="s">
        <v>119</v>
      </c>
      <c r="F24" s="15">
        <f>SUM(F22:F23)</f>
        <v>3330</v>
      </c>
      <c r="G24" s="15">
        <f>SUM(G22:G23)</f>
        <v>5470</v>
      </c>
      <c r="H24" s="15">
        <f>SUM(H22:H23)</f>
        <v>4752</v>
      </c>
      <c r="I24" s="15">
        <f>SUM(I22:I23)</f>
        <v>11301</v>
      </c>
    </row>
    <row r="25" spans="6:9" ht="16.5" thickTop="1">
      <c r="F25" s="16"/>
      <c r="G25" s="16"/>
      <c r="H25" s="16"/>
      <c r="I25" s="16"/>
    </row>
    <row r="26" spans="2:9" ht="15.75">
      <c r="B26" s="6" t="s">
        <v>92</v>
      </c>
      <c r="F26" s="11"/>
      <c r="G26" s="11"/>
      <c r="H26" s="11"/>
      <c r="I26" s="11"/>
    </row>
    <row r="27" spans="2:9" ht="15.75">
      <c r="B27" s="17" t="s">
        <v>115</v>
      </c>
      <c r="C27" s="17"/>
      <c r="D27" s="17"/>
      <c r="E27" s="17"/>
      <c r="F27" s="16">
        <v>3331</v>
      </c>
      <c r="G27" s="16">
        <v>5469</v>
      </c>
      <c r="H27" s="16">
        <v>4753</v>
      </c>
      <c r="I27" s="16">
        <v>11302</v>
      </c>
    </row>
    <row r="28" spans="2:9" ht="15.75">
      <c r="B28" s="6" t="s">
        <v>88</v>
      </c>
      <c r="F28" s="11">
        <v>-1</v>
      </c>
      <c r="G28" s="11">
        <v>1</v>
      </c>
      <c r="H28" s="16">
        <v>-1</v>
      </c>
      <c r="I28" s="11">
        <v>-1</v>
      </c>
    </row>
    <row r="29" spans="2:9" ht="16.5" thickBot="1">
      <c r="B29" s="3" t="s">
        <v>119</v>
      </c>
      <c r="F29" s="15">
        <f>SUM(F27:F28)</f>
        <v>3330</v>
      </c>
      <c r="G29" s="15">
        <f>SUM(G27:G28)</f>
        <v>5470</v>
      </c>
      <c r="H29" s="15">
        <f>SUM(H27:H28)</f>
        <v>4752</v>
      </c>
      <c r="I29" s="15">
        <f>SUM(I27:I28)</f>
        <v>11301</v>
      </c>
    </row>
    <row r="30" spans="6:9" ht="16.5" thickTop="1">
      <c r="F30" s="18"/>
      <c r="G30" s="18"/>
      <c r="H30" s="18"/>
      <c r="I30" s="18"/>
    </row>
    <row r="31" spans="6:9" ht="15.75">
      <c r="F31" s="18"/>
      <c r="G31" s="18"/>
      <c r="H31" s="18"/>
      <c r="I31" s="18"/>
    </row>
    <row r="32" spans="6:9" ht="15.75">
      <c r="F32" s="18"/>
      <c r="G32" s="18"/>
      <c r="H32" s="18"/>
      <c r="I32" s="18"/>
    </row>
    <row r="33" spans="2:9" ht="15.75">
      <c r="B33" s="17" t="s">
        <v>45</v>
      </c>
      <c r="F33" s="19">
        <f>F27/230913*100</f>
        <v>1.4425346342561918</v>
      </c>
      <c r="G33" s="19">
        <f>G27/230913*100</f>
        <v>2.3684244715542215</v>
      </c>
      <c r="H33" s="19">
        <f>H27/230913*100</f>
        <v>2.0583509806723743</v>
      </c>
      <c r="I33" s="19">
        <f>I27/230913*100</f>
        <v>4.894484069757874</v>
      </c>
    </row>
    <row r="34" spans="2:9" ht="15.75">
      <c r="B34" s="1" t="s">
        <v>169</v>
      </c>
      <c r="C34" s="17"/>
      <c r="D34" s="17"/>
      <c r="E34" s="17"/>
      <c r="F34" s="20"/>
      <c r="G34" s="21"/>
      <c r="H34" s="21"/>
      <c r="I34" s="21"/>
    </row>
    <row r="35" spans="2:9" ht="15.75">
      <c r="B35" s="2" t="s">
        <v>78</v>
      </c>
      <c r="F35" s="20"/>
      <c r="G35" s="21"/>
      <c r="H35" s="21"/>
      <c r="I35" s="21"/>
    </row>
    <row r="36" spans="6:9" ht="15.75">
      <c r="F36" s="20"/>
      <c r="G36" s="21"/>
      <c r="H36" s="21"/>
      <c r="I36" s="21"/>
    </row>
    <row r="37" spans="2:9" ht="15.75">
      <c r="B37" s="17" t="s">
        <v>46</v>
      </c>
      <c r="F37" s="21" t="s">
        <v>155</v>
      </c>
      <c r="G37" s="21" t="s">
        <v>155</v>
      </c>
      <c r="H37" s="21" t="s">
        <v>155</v>
      </c>
      <c r="I37" s="21" t="s">
        <v>155</v>
      </c>
    </row>
    <row r="38" spans="2:9" ht="15.75">
      <c r="B38" s="17"/>
      <c r="F38" s="21"/>
      <c r="G38" s="21"/>
      <c r="H38" s="21"/>
      <c r="I38" s="21"/>
    </row>
    <row r="40" spans="2:9" ht="15.75">
      <c r="B40" s="103" t="s">
        <v>175</v>
      </c>
      <c r="C40" s="103"/>
      <c r="D40" s="103"/>
      <c r="E40" s="103"/>
      <c r="F40" s="103"/>
      <c r="G40" s="103"/>
      <c r="H40" s="103"/>
      <c r="I40" s="103"/>
    </row>
    <row r="41" spans="2:9" ht="15.75">
      <c r="B41" s="103"/>
      <c r="C41" s="103"/>
      <c r="D41" s="103"/>
      <c r="E41" s="103"/>
      <c r="F41" s="103"/>
      <c r="G41" s="103"/>
      <c r="H41" s="103"/>
      <c r="I41" s="103"/>
    </row>
    <row r="42" spans="3:4" ht="15.75">
      <c r="C42" s="22"/>
      <c r="D42" s="22"/>
    </row>
    <row r="43" spans="2:4" ht="15.75">
      <c r="B43" s="23"/>
      <c r="C43" s="22"/>
      <c r="D43" s="22"/>
    </row>
    <row r="44" spans="3:9" ht="15.75">
      <c r="C44" s="22"/>
      <c r="D44" s="22"/>
      <c r="F44" s="12"/>
      <c r="G44" s="8"/>
      <c r="H44" s="12"/>
      <c r="I44" s="8"/>
    </row>
    <row r="48" spans="3:4" ht="15.75">
      <c r="C48" s="24"/>
      <c r="D48" s="24"/>
    </row>
    <row r="51" s="25" customFormat="1" ht="15.75"/>
    <row r="52" s="25" customFormat="1" ht="15.75"/>
    <row r="53" s="25" customFormat="1" ht="15.75"/>
    <row r="54" s="25" customFormat="1" ht="15.75"/>
    <row r="55" s="25" customFormat="1" ht="15.75"/>
    <row r="56" s="25" customFormat="1" ht="15.75"/>
    <row r="57" s="25" customFormat="1" ht="15.75"/>
  </sheetData>
  <mergeCells count="3">
    <mergeCell ref="F7:G7"/>
    <mergeCell ref="H7:I7"/>
    <mergeCell ref="B40:I41"/>
  </mergeCells>
  <printOptions horizontalCentered="1"/>
  <pageMargins left="0.25" right="0.25" top="0.5" bottom="0.5" header="0.3" footer="0.25"/>
  <pageSetup horizontalDpi="600" verticalDpi="600" orientation="portrait" paperSize="9" scale="90" r:id="rId2"/>
  <headerFooter alignWithMargins="0">
    <oddFooter>&amp;C2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AA64"/>
  <sheetViews>
    <sheetView workbookViewId="0" topLeftCell="A10">
      <selection activeCell="I36" sqref="I36"/>
    </sheetView>
  </sheetViews>
  <sheetFormatPr defaultColWidth="9.140625" defaultRowHeight="12.75"/>
  <cols>
    <col min="1" max="1" width="2.421875" style="3" customWidth="1"/>
    <col min="2" max="2" width="3.7109375" style="3" customWidth="1"/>
    <col min="3" max="3" width="7.140625" style="3" customWidth="1"/>
    <col min="4" max="4" width="39.00390625" style="3" customWidth="1"/>
    <col min="5" max="5" width="13.140625" style="3" customWidth="1"/>
    <col min="6" max="6" width="13.00390625" style="3" customWidth="1"/>
    <col min="7" max="7" width="13.140625" style="3" customWidth="1"/>
    <col min="8" max="8" width="13.421875" style="3" customWidth="1"/>
    <col min="9" max="9" width="18.140625" style="3" customWidth="1"/>
    <col min="10" max="16384" width="9.140625" style="3" customWidth="1"/>
  </cols>
  <sheetData>
    <row r="1" ht="15.75">
      <c r="D1" s="4" t="str">
        <f>'[1]P&amp;L'!B1</f>
        <v>MUTIARA GOODYEAR DEVELOPMENT BERHAD (40282-V)</v>
      </c>
    </row>
    <row r="2" ht="15.75">
      <c r="D2" s="4" t="str">
        <f>'P&amp;L'!E2</f>
        <v>INTERIM FINANCIAL REPORT FOR THE SECOND QUARTER ENDED 31 OCTOBER 2009</v>
      </c>
    </row>
    <row r="3" ht="15.75">
      <c r="D3" s="4"/>
    </row>
    <row r="4" ht="15.75">
      <c r="D4" s="4" t="s">
        <v>47</v>
      </c>
    </row>
    <row r="6" spans="2:7" ht="15.75">
      <c r="B6" s="6"/>
      <c r="C6" s="6"/>
      <c r="D6" s="6"/>
      <c r="E6" s="8" t="s">
        <v>8</v>
      </c>
      <c r="F6" s="30"/>
      <c r="G6" s="6"/>
    </row>
    <row r="7" spans="2:9" ht="15.75">
      <c r="B7" s="6"/>
      <c r="C7" s="6"/>
      <c r="D7" s="6"/>
      <c r="E7" s="8" t="s">
        <v>9</v>
      </c>
      <c r="F7" s="8" t="s">
        <v>8</v>
      </c>
      <c r="H7" s="8"/>
      <c r="I7" s="8"/>
    </row>
    <row r="8" spans="5:9" ht="15.75">
      <c r="E8" s="31" t="s">
        <v>10</v>
      </c>
      <c r="F8" s="8" t="s">
        <v>11</v>
      </c>
      <c r="H8" s="8"/>
      <c r="I8" s="8"/>
    </row>
    <row r="9" spans="5:9" ht="15.75">
      <c r="E9" s="8" t="s">
        <v>2</v>
      </c>
      <c r="F9" s="8" t="s">
        <v>12</v>
      </c>
      <c r="H9" s="8"/>
      <c r="I9" s="8"/>
    </row>
    <row r="10" spans="5:9" ht="15.75">
      <c r="E10" s="9">
        <f>'P&amp;L'!F11</f>
        <v>40117</v>
      </c>
      <c r="F10" s="9">
        <v>39933</v>
      </c>
      <c r="H10" s="8"/>
      <c r="I10" s="8"/>
    </row>
    <row r="11" spans="5:9" ht="15.75">
      <c r="E11" s="8" t="s">
        <v>3</v>
      </c>
      <c r="F11" s="8" t="s">
        <v>3</v>
      </c>
      <c r="H11" s="8"/>
      <c r="I11" s="8"/>
    </row>
    <row r="12" ht="15.75">
      <c r="B12" s="4" t="s">
        <v>94</v>
      </c>
    </row>
    <row r="13" ht="15.75">
      <c r="B13" s="3" t="s">
        <v>104</v>
      </c>
    </row>
    <row r="14" spans="3:7" ht="15.75">
      <c r="C14" s="3" t="s">
        <v>20</v>
      </c>
      <c r="E14" s="32">
        <v>2838</v>
      </c>
      <c r="F14" s="32">
        <v>3464</v>
      </c>
      <c r="G14" s="26"/>
    </row>
    <row r="15" spans="2:7" ht="15.75">
      <c r="B15" s="22"/>
      <c r="C15" s="3" t="s">
        <v>95</v>
      </c>
      <c r="E15" s="32">
        <v>61596</v>
      </c>
      <c r="F15" s="32">
        <v>61596</v>
      </c>
      <c r="G15" s="26"/>
    </row>
    <row r="16" spans="2:7" ht="15.75">
      <c r="B16" s="22"/>
      <c r="C16" s="3" t="s">
        <v>160</v>
      </c>
      <c r="E16" s="32">
        <v>147</v>
      </c>
      <c r="F16" s="33">
        <v>0</v>
      </c>
      <c r="G16" s="26"/>
    </row>
    <row r="17" spans="3:7" ht="15.75">
      <c r="C17" s="3" t="s">
        <v>136</v>
      </c>
      <c r="E17" s="32">
        <f>5500+2016</f>
        <v>7516</v>
      </c>
      <c r="F17" s="32">
        <v>7791</v>
      </c>
      <c r="G17" s="26"/>
    </row>
    <row r="18" spans="3:7" ht="15.75">
      <c r="C18" s="3" t="s">
        <v>21</v>
      </c>
      <c r="E18" s="32">
        <v>233022</v>
      </c>
      <c r="F18" s="32">
        <v>207303</v>
      </c>
      <c r="G18" s="26"/>
    </row>
    <row r="19" spans="3:7" ht="15.75">
      <c r="C19" s="3" t="s">
        <v>89</v>
      </c>
      <c r="E19" s="32">
        <v>16219</v>
      </c>
      <c r="F19" s="32">
        <v>16219</v>
      </c>
      <c r="G19" s="26"/>
    </row>
    <row r="20" spans="3:7" ht="15.75">
      <c r="C20" s="3" t="s">
        <v>80</v>
      </c>
      <c r="E20" s="32">
        <v>645</v>
      </c>
      <c r="F20" s="32">
        <v>143</v>
      </c>
      <c r="G20" s="26"/>
    </row>
    <row r="21" spans="5:7" ht="15.75">
      <c r="E21" s="34">
        <f>SUM(E14:E20)</f>
        <v>321983</v>
      </c>
      <c r="F21" s="34">
        <f>SUM(F14:F20)</f>
        <v>296516</v>
      </c>
      <c r="G21" s="26"/>
    </row>
    <row r="22" spans="5:7" ht="15.75">
      <c r="E22" s="35"/>
      <c r="F22" s="32"/>
      <c r="G22" s="26"/>
    </row>
    <row r="23" spans="2:7" ht="15.75">
      <c r="B23" s="3" t="s">
        <v>13</v>
      </c>
      <c r="E23" s="35"/>
      <c r="F23" s="32"/>
      <c r="G23" s="26"/>
    </row>
    <row r="24" spans="3:7" ht="15.75">
      <c r="C24" s="3" t="s">
        <v>90</v>
      </c>
      <c r="E24" s="32">
        <v>148363</v>
      </c>
      <c r="F24" s="32">
        <v>127325</v>
      </c>
      <c r="G24" s="26"/>
    </row>
    <row r="25" spans="3:7" ht="15.75">
      <c r="C25" s="3" t="s">
        <v>91</v>
      </c>
      <c r="E25" s="32">
        <v>14356</v>
      </c>
      <c r="F25" s="32">
        <v>18228</v>
      </c>
      <c r="G25" s="26"/>
    </row>
    <row r="26" spans="2:7" ht="15.75">
      <c r="B26" s="22"/>
      <c r="C26" s="3" t="s">
        <v>23</v>
      </c>
      <c r="E26" s="32">
        <v>16661</v>
      </c>
      <c r="F26" s="32">
        <v>12776</v>
      </c>
      <c r="G26" s="26"/>
    </row>
    <row r="27" spans="3:7" ht="15.75">
      <c r="C27" s="3" t="s">
        <v>22</v>
      </c>
      <c r="E27" s="32">
        <f>3114+2547+5059</f>
        <v>10720</v>
      </c>
      <c r="F27" s="32">
        <f>10508+3257+11899</f>
        <v>25664</v>
      </c>
      <c r="G27" s="26"/>
    </row>
    <row r="28" spans="3:7" ht="15.75">
      <c r="C28" s="3" t="s">
        <v>183</v>
      </c>
      <c r="E28" s="32">
        <v>38312</v>
      </c>
      <c r="F28" s="32">
        <v>60072</v>
      </c>
      <c r="G28" s="26"/>
    </row>
    <row r="29" spans="2:7" ht="15.75">
      <c r="B29" s="22"/>
      <c r="C29" s="3" t="s">
        <v>24</v>
      </c>
      <c r="E29" s="32">
        <f>4391+15047</f>
        <v>19438</v>
      </c>
      <c r="F29" s="32">
        <v>33909</v>
      </c>
      <c r="G29" s="26"/>
    </row>
    <row r="30" spans="5:7" ht="15.75">
      <c r="E30" s="36">
        <f>SUM(E24:E29)</f>
        <v>247850</v>
      </c>
      <c r="F30" s="36">
        <f>SUM(F24:F29)</f>
        <v>277974</v>
      </c>
      <c r="G30" s="37"/>
    </row>
    <row r="31" spans="2:7" ht="16.5" thickBot="1">
      <c r="B31" s="4" t="s">
        <v>98</v>
      </c>
      <c r="E31" s="38">
        <f>E21+E30</f>
        <v>569833</v>
      </c>
      <c r="F31" s="38">
        <f>F21+F30</f>
        <v>574490</v>
      </c>
      <c r="G31" s="37"/>
    </row>
    <row r="32" spans="5:7" ht="15.75">
      <c r="E32" s="35"/>
      <c r="F32" s="39"/>
      <c r="G32" s="37"/>
    </row>
    <row r="33" spans="2:7" ht="15.75">
      <c r="B33" s="4" t="s">
        <v>99</v>
      </c>
      <c r="E33" s="35"/>
      <c r="F33" s="39"/>
      <c r="G33" s="37"/>
    </row>
    <row r="34" spans="2:7" ht="15.75">
      <c r="B34" s="3" t="s">
        <v>116</v>
      </c>
      <c r="E34" s="35"/>
      <c r="F34" s="39"/>
      <c r="G34" s="37"/>
    </row>
    <row r="35" spans="3:7" ht="15.75">
      <c r="C35" s="3" t="s">
        <v>15</v>
      </c>
      <c r="E35" s="32">
        <v>230914</v>
      </c>
      <c r="F35" s="32">
        <v>230914</v>
      </c>
      <c r="G35" s="26"/>
    </row>
    <row r="36" spans="3:7" ht="15.75">
      <c r="C36" s="3" t="s">
        <v>100</v>
      </c>
      <c r="E36" s="32">
        <v>19341</v>
      </c>
      <c r="F36" s="32">
        <v>19341</v>
      </c>
      <c r="G36" s="26"/>
    </row>
    <row r="37" spans="3:7" ht="15.75">
      <c r="C37" s="3" t="s">
        <v>101</v>
      </c>
      <c r="E37" s="40">
        <v>65864</v>
      </c>
      <c r="F37" s="40">
        <v>66307</v>
      </c>
      <c r="G37" s="41"/>
    </row>
    <row r="38" spans="5:7" ht="15.75">
      <c r="E38" s="42">
        <f>SUM(E35:E37)</f>
        <v>316119</v>
      </c>
      <c r="F38" s="42">
        <f>SUM(F35:F37)</f>
        <v>316562</v>
      </c>
      <c r="G38" s="41"/>
    </row>
    <row r="39" spans="2:7" ht="15.75">
      <c r="B39" s="3" t="s">
        <v>16</v>
      </c>
      <c r="E39" s="32">
        <v>4497</v>
      </c>
      <c r="F39" s="32">
        <v>4498</v>
      </c>
      <c r="G39" s="26"/>
    </row>
    <row r="40" spans="2:7" ht="15.75">
      <c r="B40" s="3" t="s">
        <v>102</v>
      </c>
      <c r="E40" s="34">
        <f>SUM(E38:E39)</f>
        <v>320616</v>
      </c>
      <c r="F40" s="34">
        <f>SUM(F38:F39)</f>
        <v>321060</v>
      </c>
      <c r="G40" s="26"/>
    </row>
    <row r="41" spans="2:7" ht="15.75">
      <c r="B41" s="22"/>
      <c r="E41" s="35"/>
      <c r="F41" s="32"/>
      <c r="G41" s="26"/>
    </row>
    <row r="42" spans="2:7" ht="15.75">
      <c r="B42" s="6" t="s">
        <v>103</v>
      </c>
      <c r="E42" s="35"/>
      <c r="F42" s="32"/>
      <c r="G42" s="26"/>
    </row>
    <row r="43" spans="2:7" ht="15.75">
      <c r="B43" s="22"/>
      <c r="C43" s="6" t="s">
        <v>105</v>
      </c>
      <c r="E43" s="32">
        <f>107020+273</f>
        <v>107293</v>
      </c>
      <c r="F43" s="32">
        <v>99097</v>
      </c>
      <c r="G43" s="26"/>
    </row>
    <row r="44" spans="3:7" ht="15.75">
      <c r="C44" s="6" t="s">
        <v>106</v>
      </c>
      <c r="E44" s="32">
        <v>21563</v>
      </c>
      <c r="F44" s="32">
        <v>23930</v>
      </c>
      <c r="G44" s="26"/>
    </row>
    <row r="45" spans="3:7" ht="15.75">
      <c r="C45" s="6" t="s">
        <v>107</v>
      </c>
      <c r="E45" s="33">
        <v>0</v>
      </c>
      <c r="F45" s="32">
        <v>1013</v>
      </c>
      <c r="G45" s="26"/>
    </row>
    <row r="46" spans="3:7" ht="15.75">
      <c r="C46" s="6"/>
      <c r="E46" s="34">
        <f>SUM(E43:E45)</f>
        <v>128856</v>
      </c>
      <c r="F46" s="34">
        <f>SUM(F43:F45)</f>
        <v>124040</v>
      </c>
      <c r="G46" s="26"/>
    </row>
    <row r="47" spans="2:7" ht="15.75">
      <c r="B47" s="6"/>
      <c r="E47" s="35"/>
      <c r="F47" s="32"/>
      <c r="G47" s="26"/>
    </row>
    <row r="48" spans="2:7" ht="15.75">
      <c r="B48" s="3" t="s">
        <v>14</v>
      </c>
      <c r="E48" s="35"/>
      <c r="F48" s="35"/>
      <c r="G48" s="25"/>
    </row>
    <row r="49" spans="3:7" ht="15.75">
      <c r="C49" s="3" t="s">
        <v>96</v>
      </c>
      <c r="E49" s="32">
        <v>14173</v>
      </c>
      <c r="F49" s="32">
        <v>13090</v>
      </c>
      <c r="G49" s="26"/>
    </row>
    <row r="50" spans="3:7" ht="15.75">
      <c r="C50" s="3" t="s">
        <v>97</v>
      </c>
      <c r="E50" s="32">
        <f>10726+215+5196+7855</f>
        <v>23992</v>
      </c>
      <c r="F50" s="32">
        <v>48049</v>
      </c>
      <c r="G50" s="26"/>
    </row>
    <row r="51" spans="3:7" ht="15.75">
      <c r="C51" s="3" t="s">
        <v>28</v>
      </c>
      <c r="E51" s="32">
        <f>77599+93</f>
        <v>77692</v>
      </c>
      <c r="F51" s="32">
        <v>67443</v>
      </c>
      <c r="G51" s="26"/>
    </row>
    <row r="52" spans="3:7" ht="15.75">
      <c r="C52" s="3" t="s">
        <v>25</v>
      </c>
      <c r="E52" s="32">
        <v>4504</v>
      </c>
      <c r="F52" s="32">
        <v>808</v>
      </c>
      <c r="G52" s="26"/>
    </row>
    <row r="53" spans="5:7" ht="15.75">
      <c r="E53" s="34">
        <f>SUM(E49:E52)</f>
        <v>120361</v>
      </c>
      <c r="F53" s="34">
        <f>SUM(F49:F52)</f>
        <v>129390</v>
      </c>
      <c r="G53" s="26"/>
    </row>
    <row r="54" spans="2:7" ht="15.75">
      <c r="B54" s="3" t="s">
        <v>108</v>
      </c>
      <c r="E54" s="34">
        <f>E46+E53</f>
        <v>249217</v>
      </c>
      <c r="F54" s="34">
        <f>F46+F53</f>
        <v>253430</v>
      </c>
      <c r="G54" s="26"/>
    </row>
    <row r="55" spans="2:7" ht="16.5" thickBot="1">
      <c r="B55" s="4" t="s">
        <v>109</v>
      </c>
      <c r="E55" s="38">
        <f>E40+E54</f>
        <v>569833</v>
      </c>
      <c r="F55" s="38">
        <f>F40+F54</f>
        <v>574490</v>
      </c>
      <c r="G55" s="25"/>
    </row>
    <row r="56" spans="2:7" ht="15.75">
      <c r="B56" s="22"/>
      <c r="C56" s="25"/>
      <c r="D56" s="25"/>
      <c r="E56" s="37"/>
      <c r="F56" s="37"/>
      <c r="G56" s="37"/>
    </row>
    <row r="57" spans="3:7" ht="15.75">
      <c r="C57" s="6"/>
      <c r="G57" s="25"/>
    </row>
    <row r="58" spans="2:7" ht="15.75">
      <c r="B58" s="17" t="s">
        <v>93</v>
      </c>
      <c r="D58" s="17"/>
      <c r="E58" s="43">
        <f>E38/E35</f>
        <v>1.3689901868227998</v>
      </c>
      <c r="F58" s="43">
        <f>F38/F35</f>
        <v>1.3709086499735832</v>
      </c>
      <c r="G58" s="44"/>
    </row>
    <row r="59" spans="3:7" ht="15.75">
      <c r="C59" s="17" t="s">
        <v>110</v>
      </c>
      <c r="D59" s="17"/>
      <c r="E59" s="17"/>
      <c r="F59" s="17"/>
      <c r="G59" s="17"/>
    </row>
    <row r="60" spans="13:27" ht="15.75">
      <c r="M60" s="12"/>
      <c r="N60" s="12"/>
      <c r="O60" s="12"/>
      <c r="P60" s="8"/>
      <c r="Q60" s="8"/>
      <c r="R60" s="8"/>
      <c r="S60" s="8"/>
      <c r="T60" s="8"/>
      <c r="U60" s="8"/>
      <c r="V60" s="8"/>
      <c r="X60" s="12"/>
      <c r="Y60" s="12"/>
      <c r="Z60" s="12"/>
      <c r="AA60" s="8"/>
    </row>
    <row r="61" ht="15.75">
      <c r="C61" s="24"/>
    </row>
    <row r="62" spans="2:8" ht="12.75" customHeight="1">
      <c r="B62" s="103" t="s">
        <v>189</v>
      </c>
      <c r="C62" s="103"/>
      <c r="D62" s="103"/>
      <c r="E62" s="103"/>
      <c r="F62" s="103"/>
      <c r="G62" s="45"/>
      <c r="H62" s="45"/>
    </row>
    <row r="63" spans="2:8" ht="15.75">
      <c r="B63" s="103"/>
      <c r="C63" s="103"/>
      <c r="D63" s="103"/>
      <c r="E63" s="103"/>
      <c r="F63" s="103"/>
      <c r="G63" s="45"/>
      <c r="H63" s="45"/>
    </row>
    <row r="64" spans="2:6" ht="15.75">
      <c r="B64" s="103"/>
      <c r="C64" s="103"/>
      <c r="D64" s="103"/>
      <c r="E64" s="103"/>
      <c r="F64" s="103"/>
    </row>
  </sheetData>
  <mergeCells count="1">
    <mergeCell ref="B62:F64"/>
  </mergeCells>
  <printOptions horizontalCentered="1"/>
  <pageMargins left="0.5" right="0.25" top="0.5" bottom="0.5" header="0.5" footer="0.25"/>
  <pageSetup fitToHeight="1" fitToWidth="1" horizontalDpi="600" verticalDpi="600" orientation="portrait" paperSize="9" scale="79" r:id="rId2"/>
  <headerFooter alignWithMargins="0">
    <oddFooter>&amp;C3</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A39"/>
  <sheetViews>
    <sheetView workbookViewId="0" topLeftCell="A10">
      <selection activeCell="L18" sqref="L18"/>
    </sheetView>
  </sheetViews>
  <sheetFormatPr defaultColWidth="9.140625" defaultRowHeight="12.75"/>
  <cols>
    <col min="1" max="1" width="2.421875" style="3" customWidth="1"/>
    <col min="2" max="2" width="13.00390625" style="3" customWidth="1"/>
    <col min="3" max="3" width="9.57421875" style="3" customWidth="1"/>
    <col min="4" max="4" width="1.421875" style="3" customWidth="1"/>
    <col min="5" max="5" width="10.140625" style="3" customWidth="1"/>
    <col min="6" max="6" width="14.57421875" style="3" customWidth="1"/>
    <col min="7" max="7" width="10.140625" style="3" customWidth="1"/>
    <col min="8" max="8" width="10.57421875" style="3" customWidth="1"/>
    <col min="9" max="9" width="10.8515625" style="3" customWidth="1"/>
    <col min="10" max="10" width="10.421875" style="3" customWidth="1"/>
    <col min="11" max="16384" width="9.140625" style="3" customWidth="1"/>
  </cols>
  <sheetData>
    <row r="1" ht="15.75">
      <c r="C1" s="4" t="str">
        <f>'P&amp;L'!E1</f>
        <v>MUTIARA GOODYEAR DEVELOPMENT BERHAD (40282-V)</v>
      </c>
    </row>
    <row r="2" ht="15.75">
      <c r="C2" s="4" t="str">
        <f>'P&amp;L'!E2</f>
        <v>INTERIM FINANCIAL REPORT FOR THE SECOND QUARTER ENDED 31 OCTOBER 2009</v>
      </c>
    </row>
    <row r="3" ht="15.75">
      <c r="C3" s="4"/>
    </row>
    <row r="4" ht="15.75">
      <c r="C4" s="4" t="s">
        <v>48</v>
      </c>
    </row>
    <row r="7" spans="5:8" ht="15.75">
      <c r="E7" s="104" t="s">
        <v>121</v>
      </c>
      <c r="F7" s="105"/>
      <c r="G7" s="105"/>
      <c r="H7" s="106"/>
    </row>
    <row r="8" spans="5:8" ht="5.25" customHeight="1">
      <c r="E8" s="41"/>
      <c r="F8" s="41"/>
      <c r="G8" s="41"/>
      <c r="H8" s="41"/>
    </row>
    <row r="9" ht="15.75">
      <c r="F9" s="46" t="s">
        <v>112</v>
      </c>
    </row>
    <row r="10" spans="5:10" ht="15.75">
      <c r="E10" s="8" t="s">
        <v>49</v>
      </c>
      <c r="F10" s="8" t="s">
        <v>49</v>
      </c>
      <c r="G10" s="8" t="s">
        <v>77</v>
      </c>
      <c r="H10" s="8"/>
      <c r="I10" s="8" t="s">
        <v>113</v>
      </c>
      <c r="J10" s="8" t="s">
        <v>18</v>
      </c>
    </row>
    <row r="11" spans="5:10" ht="15.75">
      <c r="E11" s="8" t="s">
        <v>50</v>
      </c>
      <c r="F11" s="8" t="s">
        <v>51</v>
      </c>
      <c r="G11" s="8" t="s">
        <v>117</v>
      </c>
      <c r="H11" s="8" t="s">
        <v>118</v>
      </c>
      <c r="I11" s="8" t="s">
        <v>114</v>
      </c>
      <c r="J11" s="8" t="s">
        <v>111</v>
      </c>
    </row>
    <row r="12" spans="5:10" ht="15.75">
      <c r="E12" s="8"/>
      <c r="F12" s="8"/>
      <c r="G12" s="8"/>
      <c r="H12" s="8"/>
      <c r="I12" s="8"/>
      <c r="J12" s="8"/>
    </row>
    <row r="13" spans="5:10" ht="15.75">
      <c r="E13" s="8" t="s">
        <v>3</v>
      </c>
      <c r="F13" s="8" t="s">
        <v>3</v>
      </c>
      <c r="G13" s="8" t="s">
        <v>3</v>
      </c>
      <c r="H13" s="8" t="s">
        <v>3</v>
      </c>
      <c r="I13" s="8" t="s">
        <v>3</v>
      </c>
      <c r="J13" s="8" t="s">
        <v>3</v>
      </c>
    </row>
    <row r="15" spans="2:10" ht="15.75">
      <c r="B15" s="3" t="s">
        <v>177</v>
      </c>
      <c r="E15" s="47">
        <f aca="true" t="shared" si="0" ref="E15:J15">E34</f>
        <v>230914</v>
      </c>
      <c r="F15" s="47">
        <f t="shared" si="0"/>
        <v>19341</v>
      </c>
      <c r="G15" s="47">
        <f t="shared" si="0"/>
        <v>66307</v>
      </c>
      <c r="H15" s="47">
        <f t="shared" si="0"/>
        <v>316562</v>
      </c>
      <c r="I15" s="47">
        <f t="shared" si="0"/>
        <v>4498</v>
      </c>
      <c r="J15" s="47">
        <f t="shared" si="0"/>
        <v>321060</v>
      </c>
    </row>
    <row r="16" ht="15.75">
      <c r="J16" s="47"/>
    </row>
    <row r="17" spans="2:10" ht="15.75">
      <c r="B17" s="3" t="s">
        <v>44</v>
      </c>
      <c r="E17" s="29">
        <v>0</v>
      </c>
      <c r="F17" s="29">
        <v>0</v>
      </c>
      <c r="G17" s="29">
        <f>'P&amp;L'!H27</f>
        <v>4753</v>
      </c>
      <c r="H17" s="47">
        <f>SUM(E17:G17)</f>
        <v>4753</v>
      </c>
      <c r="I17" s="29">
        <f>'P&amp;L'!H28</f>
        <v>-1</v>
      </c>
      <c r="J17" s="29">
        <f>SUM(H17:I17)</f>
        <v>4752</v>
      </c>
    </row>
    <row r="18" spans="5:10" ht="15.75">
      <c r="E18" s="29"/>
      <c r="F18" s="29"/>
      <c r="G18" s="29"/>
      <c r="H18" s="47"/>
      <c r="I18" s="29"/>
      <c r="J18" s="29"/>
    </row>
    <row r="19" spans="2:10" ht="15.75">
      <c r="B19" s="3" t="s">
        <v>196</v>
      </c>
      <c r="E19" s="29">
        <v>0</v>
      </c>
      <c r="F19" s="29">
        <v>0</v>
      </c>
      <c r="G19" s="29">
        <v>-5196</v>
      </c>
      <c r="H19" s="47">
        <f>SUM(E19:G19)</f>
        <v>-5196</v>
      </c>
      <c r="I19" s="29">
        <v>0</v>
      </c>
      <c r="J19" s="29">
        <f>SUM(H19:I19)</f>
        <v>-5196</v>
      </c>
    </row>
    <row r="21" spans="2:10" ht="16.5" thickBot="1">
      <c r="B21" s="17" t="s">
        <v>194</v>
      </c>
      <c r="C21" s="17"/>
      <c r="E21" s="48">
        <f>SUM(E15:E20)</f>
        <v>230914</v>
      </c>
      <c r="F21" s="48">
        <f>SUM(F15:F20)</f>
        <v>19341</v>
      </c>
      <c r="G21" s="48">
        <f>SUM(G15:G20)</f>
        <v>65864</v>
      </c>
      <c r="H21" s="48">
        <f>SUM(H15:H20)</f>
        <v>316119</v>
      </c>
      <c r="I21" s="48">
        <f>SUM(I15:I20)</f>
        <v>4497</v>
      </c>
      <c r="J21" s="48">
        <f>SUM(J15:J20)</f>
        <v>320616</v>
      </c>
    </row>
    <row r="22" ht="16.5" thickTop="1"/>
    <row r="25" spans="2:10" ht="15.75">
      <c r="B25" s="3" t="s">
        <v>178</v>
      </c>
      <c r="E25" s="26">
        <v>230914</v>
      </c>
      <c r="F25" s="26">
        <v>19341</v>
      </c>
      <c r="G25" s="26">
        <v>53987</v>
      </c>
      <c r="H25" s="47">
        <f>SUM(E25:G25)</f>
        <v>304242</v>
      </c>
      <c r="I25" s="26">
        <v>5800</v>
      </c>
      <c r="J25" s="29">
        <f>SUM(H25:I25)</f>
        <v>310042</v>
      </c>
    </row>
    <row r="26" spans="5:10" ht="15.75">
      <c r="E26" s="26"/>
      <c r="F26" s="26"/>
      <c r="G26" s="26"/>
      <c r="H26" s="47"/>
      <c r="I26" s="26"/>
      <c r="J26" s="29"/>
    </row>
    <row r="27" spans="2:10" ht="15.75">
      <c r="B27" s="3" t="s">
        <v>52</v>
      </c>
      <c r="E27" s="29">
        <v>0</v>
      </c>
      <c r="F27" s="29">
        <v>0</v>
      </c>
      <c r="G27" s="29">
        <v>17446</v>
      </c>
      <c r="H27" s="47">
        <f>SUM(E27:G27)</f>
        <v>17446</v>
      </c>
      <c r="I27" s="29">
        <v>-52</v>
      </c>
      <c r="J27" s="29">
        <f>SUM(H27:I27)</f>
        <v>17394</v>
      </c>
    </row>
    <row r="28" spans="5:10" ht="15.75">
      <c r="E28" s="29"/>
      <c r="F28" s="29"/>
      <c r="G28" s="29"/>
      <c r="H28" s="29"/>
      <c r="I28" s="29"/>
      <c r="J28" s="29"/>
    </row>
    <row r="29" spans="2:10" ht="15.75">
      <c r="B29" s="3" t="s">
        <v>164</v>
      </c>
      <c r="E29" s="29">
        <v>0</v>
      </c>
      <c r="F29" s="29">
        <v>0</v>
      </c>
      <c r="G29" s="29">
        <v>-5126</v>
      </c>
      <c r="H29" s="47">
        <f>SUM(E29:G29)</f>
        <v>-5126</v>
      </c>
      <c r="I29" s="29">
        <v>0</v>
      </c>
      <c r="J29" s="29">
        <f>SUM(H29:I29)</f>
        <v>-5126</v>
      </c>
    </row>
    <row r="30" spans="5:10" ht="15.75">
      <c r="E30" s="29"/>
      <c r="F30" s="29"/>
      <c r="G30" s="29"/>
      <c r="H30" s="47"/>
      <c r="I30" s="29"/>
      <c r="J30" s="29"/>
    </row>
    <row r="31" spans="2:10" ht="15.75">
      <c r="B31" s="3" t="s">
        <v>156</v>
      </c>
      <c r="E31" s="29">
        <v>0</v>
      </c>
      <c r="F31" s="29">
        <v>0</v>
      </c>
      <c r="G31" s="29">
        <v>0</v>
      </c>
      <c r="H31" s="47">
        <f>SUM(E31:G31)</f>
        <v>0</v>
      </c>
      <c r="I31" s="29">
        <v>-1250</v>
      </c>
      <c r="J31" s="29">
        <f>SUM(H31:I31)</f>
        <v>-1250</v>
      </c>
    </row>
    <row r="32" spans="2:10" ht="15.75">
      <c r="B32" s="3" t="s">
        <v>157</v>
      </c>
      <c r="E32" s="29"/>
      <c r="F32" s="29"/>
      <c r="G32" s="29"/>
      <c r="H32" s="47"/>
      <c r="I32" s="29"/>
      <c r="J32" s="29"/>
    </row>
    <row r="33" spans="5:10" ht="15.75">
      <c r="E33" s="49"/>
      <c r="F33" s="49"/>
      <c r="G33" s="49"/>
      <c r="H33" s="49"/>
      <c r="I33" s="49"/>
      <c r="J33" s="49"/>
    </row>
    <row r="34" spans="2:10" ht="16.5" thickBot="1">
      <c r="B34" s="17" t="s">
        <v>179</v>
      </c>
      <c r="E34" s="50">
        <f aca="true" t="shared" si="1" ref="E34:J34">SUM(E25:E33)</f>
        <v>230914</v>
      </c>
      <c r="F34" s="50">
        <f t="shared" si="1"/>
        <v>19341</v>
      </c>
      <c r="G34" s="50">
        <f t="shared" si="1"/>
        <v>66307</v>
      </c>
      <c r="H34" s="50">
        <f t="shared" si="1"/>
        <v>316562</v>
      </c>
      <c r="I34" s="50">
        <f t="shared" si="1"/>
        <v>4498</v>
      </c>
      <c r="J34" s="50">
        <f t="shared" si="1"/>
        <v>321060</v>
      </c>
    </row>
    <row r="35" ht="16.5" thickTop="1"/>
    <row r="37" spans="2:27" ht="12.75" customHeight="1">
      <c r="B37" s="103" t="s">
        <v>176</v>
      </c>
      <c r="C37" s="103"/>
      <c r="D37" s="103"/>
      <c r="E37" s="103"/>
      <c r="F37" s="103"/>
      <c r="G37" s="103"/>
      <c r="H37" s="103"/>
      <c r="I37" s="103"/>
      <c r="J37" s="103"/>
      <c r="M37" s="12"/>
      <c r="N37" s="12"/>
      <c r="O37" s="12"/>
      <c r="P37" s="8"/>
      <c r="Q37" s="8"/>
      <c r="R37" s="8"/>
      <c r="S37" s="8"/>
      <c r="T37" s="8"/>
      <c r="U37" s="8"/>
      <c r="V37" s="8"/>
      <c r="X37" s="12"/>
      <c r="Y37" s="12"/>
      <c r="Z37" s="12"/>
      <c r="AA37" s="8"/>
    </row>
    <row r="38" spans="2:10" ht="15.75">
      <c r="B38" s="103"/>
      <c r="C38" s="103"/>
      <c r="D38" s="103"/>
      <c r="E38" s="103"/>
      <c r="F38" s="103"/>
      <c r="G38" s="103"/>
      <c r="H38" s="103"/>
      <c r="I38" s="103"/>
      <c r="J38" s="103"/>
    </row>
    <row r="39" spans="2:10" ht="15.75">
      <c r="B39" s="103"/>
      <c r="C39" s="103"/>
      <c r="D39" s="103"/>
      <c r="E39" s="103"/>
      <c r="F39" s="103"/>
      <c r="G39" s="103"/>
      <c r="H39" s="103"/>
      <c r="I39" s="103"/>
      <c r="J39" s="103"/>
    </row>
  </sheetData>
  <mergeCells count="2">
    <mergeCell ref="E7:H7"/>
    <mergeCell ref="B37:J39"/>
  </mergeCells>
  <printOptions horizontalCentered="1"/>
  <pageMargins left="0.25" right="0.25" top="0.5" bottom="0.5" header="0.5" footer="0.25"/>
  <pageSetup fitToHeight="1" fitToWidth="1" horizontalDpi="600" verticalDpi="600" orientation="portrait" paperSize="9" r:id="rId2"/>
  <headerFooter alignWithMargins="0">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Z52"/>
  <sheetViews>
    <sheetView workbookViewId="0" topLeftCell="A13">
      <selection activeCell="G17" sqref="G17"/>
    </sheetView>
  </sheetViews>
  <sheetFormatPr defaultColWidth="9.140625" defaultRowHeight="12.75"/>
  <cols>
    <col min="1" max="1" width="2.28125" style="3" customWidth="1"/>
    <col min="2" max="2" width="12.57421875" style="3" customWidth="1"/>
    <col min="3" max="3" width="37.28125" style="3" customWidth="1"/>
    <col min="4" max="4" width="17.7109375" style="3" customWidth="1"/>
    <col min="5" max="5" width="14.57421875" style="3" customWidth="1"/>
    <col min="6" max="16384" width="9.140625" style="3" customWidth="1"/>
  </cols>
  <sheetData>
    <row r="1" ht="15.75">
      <c r="C1" s="4" t="s">
        <v>17</v>
      </c>
    </row>
    <row r="2" ht="15.75">
      <c r="C2" s="4" t="str">
        <f>'P&amp;L'!E2</f>
        <v>INTERIM FINANCIAL REPORT FOR THE SECOND QUARTER ENDED 31 OCTOBER 2009</v>
      </c>
    </row>
    <row r="3" ht="15.75">
      <c r="B3" s="4"/>
    </row>
    <row r="4" spans="2:3" ht="15.75">
      <c r="B4" s="4" t="s">
        <v>85</v>
      </c>
      <c r="C4" s="4" t="s">
        <v>173</v>
      </c>
    </row>
    <row r="6" ht="15.75">
      <c r="D6" s="8" t="s">
        <v>8</v>
      </c>
    </row>
    <row r="7" spans="4:5" ht="15.75">
      <c r="D7" s="8" t="s">
        <v>9</v>
      </c>
      <c r="E7" s="8" t="s">
        <v>8</v>
      </c>
    </row>
    <row r="8" spans="4:5" ht="15.75">
      <c r="D8" s="8" t="s">
        <v>10</v>
      </c>
      <c r="E8" s="8" t="s">
        <v>11</v>
      </c>
    </row>
    <row r="9" spans="4:5" ht="15.75">
      <c r="D9" s="8" t="s">
        <v>2</v>
      </c>
      <c r="E9" s="8" t="s">
        <v>12</v>
      </c>
    </row>
    <row r="10" spans="4:5" ht="15.75">
      <c r="D10" s="9">
        <f>'P&amp;L'!F11</f>
        <v>40117</v>
      </c>
      <c r="E10" s="9">
        <f>'BS '!F10</f>
        <v>39933</v>
      </c>
    </row>
    <row r="11" spans="4:5" ht="15.75">
      <c r="D11" s="8" t="s">
        <v>3</v>
      </c>
      <c r="E11" s="8" t="s">
        <v>3</v>
      </c>
    </row>
    <row r="13" spans="2:5" ht="15.75">
      <c r="B13" s="3" t="s">
        <v>184</v>
      </c>
      <c r="D13" s="28">
        <v>-32923</v>
      </c>
      <c r="E13" s="11">
        <v>12220</v>
      </c>
    </row>
    <row r="14" spans="4:5" ht="15.75">
      <c r="D14" s="27"/>
      <c r="E14" s="11"/>
    </row>
    <row r="15" spans="2:5" ht="15.75">
      <c r="B15" s="3" t="s">
        <v>185</v>
      </c>
      <c r="D15" s="28">
        <v>4</v>
      </c>
      <c r="E15" s="11">
        <v>-6541</v>
      </c>
    </row>
    <row r="16" spans="4:5" ht="15.75">
      <c r="D16" s="27"/>
      <c r="E16" s="11"/>
    </row>
    <row r="17" spans="2:5" ht="15.75">
      <c r="B17" s="3" t="s">
        <v>161</v>
      </c>
      <c r="D17" s="28">
        <v>18493</v>
      </c>
      <c r="E17" s="11">
        <v>-968</v>
      </c>
    </row>
    <row r="18" spans="4:5" ht="15.75">
      <c r="D18" s="51"/>
      <c r="E18" s="13"/>
    </row>
    <row r="19" spans="2:5" ht="15.75">
      <c r="B19" s="3" t="s">
        <v>186</v>
      </c>
      <c r="D19" s="28">
        <f>SUM(D13:D18)</f>
        <v>-14426</v>
      </c>
      <c r="E19" s="11">
        <f>SUM(E13:E18)</f>
        <v>4711</v>
      </c>
    </row>
    <row r="20" spans="4:5" ht="15.75">
      <c r="D20" s="28"/>
      <c r="E20" s="11"/>
    </row>
    <row r="21" spans="2:5" ht="15.75">
      <c r="B21" s="3" t="s">
        <v>133</v>
      </c>
      <c r="D21" s="28">
        <f>E23</f>
        <v>30096</v>
      </c>
      <c r="E21" s="11">
        <v>25385</v>
      </c>
    </row>
    <row r="22" spans="4:5" ht="15.75">
      <c r="D22" s="28"/>
      <c r="E22" s="11"/>
    </row>
    <row r="23" spans="2:5" ht="16.5" thickBot="1">
      <c r="B23" s="3" t="s">
        <v>134</v>
      </c>
      <c r="D23" s="52">
        <f>SUM(D19:D22)</f>
        <v>15670</v>
      </c>
      <c r="E23" s="15">
        <f>SUM(E19:E22)</f>
        <v>30096</v>
      </c>
    </row>
    <row r="24" spans="4:5" ht="16.5" thickTop="1">
      <c r="D24" s="53"/>
      <c r="E24" s="53"/>
    </row>
    <row r="25" spans="4:5" ht="15.75">
      <c r="D25" s="54"/>
      <c r="E25" s="54"/>
    </row>
    <row r="26" ht="15.75">
      <c r="B26" s="24" t="s">
        <v>73</v>
      </c>
    </row>
    <row r="28" spans="4:5" ht="15.75">
      <c r="D28" s="30" t="s">
        <v>8</v>
      </c>
      <c r="E28" s="24"/>
    </row>
    <row r="29" spans="4:5" ht="15.75">
      <c r="D29" s="30" t="s">
        <v>9</v>
      </c>
      <c r="E29" s="30" t="s">
        <v>8</v>
      </c>
    </row>
    <row r="30" spans="4:5" ht="15.75">
      <c r="D30" s="30" t="s">
        <v>10</v>
      </c>
      <c r="E30" s="30" t="s">
        <v>11</v>
      </c>
    </row>
    <row r="31" spans="4:5" ht="15.75">
      <c r="D31" s="30" t="s">
        <v>2</v>
      </c>
      <c r="E31" s="30" t="s">
        <v>12</v>
      </c>
    </row>
    <row r="32" spans="4:5" ht="15.75">
      <c r="D32" s="55">
        <f>D10</f>
        <v>40117</v>
      </c>
      <c r="E32" s="55">
        <f>E10</f>
        <v>39933</v>
      </c>
    </row>
    <row r="33" spans="4:5" ht="15.75">
      <c r="D33" s="30" t="s">
        <v>3</v>
      </c>
      <c r="E33" s="30" t="s">
        <v>3</v>
      </c>
    </row>
    <row r="34" spans="4:5" ht="15.75">
      <c r="D34" s="30"/>
      <c r="E34" s="30"/>
    </row>
    <row r="35" spans="2:5" ht="15.75">
      <c r="B35" s="24" t="s">
        <v>158</v>
      </c>
      <c r="D35" s="56">
        <v>14995</v>
      </c>
      <c r="E35" s="57">
        <v>29235</v>
      </c>
    </row>
    <row r="36" spans="2:5" ht="15.75">
      <c r="B36" s="24" t="s">
        <v>159</v>
      </c>
      <c r="D36" s="56"/>
      <c r="E36" s="57"/>
    </row>
    <row r="37" spans="2:5" ht="15.75">
      <c r="B37" s="24" t="s">
        <v>75</v>
      </c>
      <c r="D37" s="56">
        <v>2686</v>
      </c>
      <c r="E37" s="57">
        <v>3038</v>
      </c>
    </row>
    <row r="38" spans="2:5" ht="15.75">
      <c r="B38" s="24" t="s">
        <v>74</v>
      </c>
      <c r="D38" s="56">
        <v>-2011</v>
      </c>
      <c r="E38" s="57">
        <v>-2177</v>
      </c>
    </row>
    <row r="39" spans="4:5" ht="16.5" thickBot="1">
      <c r="D39" s="58">
        <f>SUM(D35:D38)</f>
        <v>15670</v>
      </c>
      <c r="E39" s="59">
        <f>SUM(E35:E38)</f>
        <v>30096</v>
      </c>
    </row>
    <row r="40" spans="4:5" ht="16.5" thickTop="1">
      <c r="D40" s="30"/>
      <c r="E40" s="30"/>
    </row>
    <row r="43" spans="2:26" ht="12.75" customHeight="1">
      <c r="B43" s="103" t="s">
        <v>190</v>
      </c>
      <c r="C43" s="103"/>
      <c r="D43" s="103"/>
      <c r="E43" s="103"/>
      <c r="F43" s="45"/>
      <c r="G43" s="45"/>
      <c r="H43" s="45"/>
      <c r="L43" s="12"/>
      <c r="M43" s="12"/>
      <c r="N43" s="12"/>
      <c r="O43" s="8"/>
      <c r="P43" s="8"/>
      <c r="Q43" s="8"/>
      <c r="R43" s="8"/>
      <c r="S43" s="8"/>
      <c r="T43" s="8"/>
      <c r="U43" s="8"/>
      <c r="W43" s="12"/>
      <c r="X43" s="12"/>
      <c r="Y43" s="12"/>
      <c r="Z43" s="8"/>
    </row>
    <row r="44" spans="2:8" ht="15.75">
      <c r="B44" s="103"/>
      <c r="C44" s="103"/>
      <c r="D44" s="103"/>
      <c r="E44" s="103"/>
      <c r="F44" s="45"/>
      <c r="G44" s="45"/>
      <c r="H44" s="45"/>
    </row>
    <row r="45" spans="2:5" ht="15.75">
      <c r="B45" s="103"/>
      <c r="C45" s="103"/>
      <c r="D45" s="103"/>
      <c r="E45" s="103"/>
    </row>
    <row r="52" spans="2:26" ht="15.75">
      <c r="B52" s="24"/>
      <c r="C52" s="22"/>
      <c r="L52" s="12"/>
      <c r="M52" s="12"/>
      <c r="N52" s="12"/>
      <c r="O52" s="8"/>
      <c r="P52" s="8"/>
      <c r="Q52" s="8"/>
      <c r="R52" s="8"/>
      <c r="S52" s="8"/>
      <c r="T52" s="8"/>
      <c r="U52" s="8"/>
      <c r="W52" s="12"/>
      <c r="X52" s="12"/>
      <c r="Y52" s="12"/>
      <c r="Z52" s="8"/>
    </row>
  </sheetData>
  <mergeCells count="1">
    <mergeCell ref="B43:E45"/>
  </mergeCells>
  <printOptions horizontalCentered="1"/>
  <pageMargins left="0.25" right="0.25" top="0.5" bottom="0.5" header="0.5" footer="0.25"/>
  <pageSetup fitToHeight="1" fitToWidth="1" horizontalDpi="600" verticalDpi="600" orientation="portrait" paperSize="9" r:id="rId2"/>
  <headerFooter alignWithMargins="0">
    <oddFooter>&amp;C5</oddFooter>
  </headerFooter>
  <drawing r:id="rId1"/>
</worksheet>
</file>

<file path=xl/worksheets/sheet5.xml><?xml version="1.0" encoding="utf-8"?>
<worksheet xmlns="http://schemas.openxmlformats.org/spreadsheetml/2006/main" xmlns:r="http://schemas.openxmlformats.org/officeDocument/2006/relationships">
  <dimension ref="A1:J177"/>
  <sheetViews>
    <sheetView workbookViewId="0" topLeftCell="A94">
      <selection activeCell="H103" sqref="H103"/>
    </sheetView>
  </sheetViews>
  <sheetFormatPr defaultColWidth="9.140625" defaultRowHeight="12.75"/>
  <cols>
    <col min="1" max="1" width="3.140625" style="3" customWidth="1"/>
    <col min="2" max="2" width="4.140625" style="3" customWidth="1"/>
    <col min="3" max="4" width="3.57421875" style="3" customWidth="1"/>
    <col min="5" max="5" width="42.28125" style="3" customWidth="1"/>
    <col min="6" max="6" width="13.28125" style="3" customWidth="1"/>
    <col min="7" max="7" width="11.57421875" style="3" customWidth="1"/>
    <col min="8" max="8" width="12.28125" style="3" customWidth="1"/>
    <col min="9" max="9" width="12.140625" style="3" customWidth="1"/>
    <col min="10" max="10" width="9.28125" style="3" bestFit="1" customWidth="1"/>
    <col min="11" max="16384" width="9.140625" style="3" customWidth="1"/>
  </cols>
  <sheetData>
    <row r="1" ht="15.75">
      <c r="E1" s="4" t="s">
        <v>17</v>
      </c>
    </row>
    <row r="2" ht="15.75">
      <c r="E2" s="4" t="str">
        <f>'P&amp;L'!E2</f>
        <v>INTERIM FINANCIAL REPORT FOR THE SECOND QUARTER ENDED 31 OCTOBER 2009</v>
      </c>
    </row>
    <row r="3" ht="15.75">
      <c r="B3" s="4"/>
    </row>
    <row r="4" ht="15.75">
      <c r="E4" s="4" t="s">
        <v>53</v>
      </c>
    </row>
    <row r="6" spans="2:4" ht="15.75">
      <c r="B6" s="22">
        <v>1</v>
      </c>
      <c r="C6" s="4" t="s">
        <v>55</v>
      </c>
      <c r="D6" s="4"/>
    </row>
    <row r="8" spans="3:9" ht="12.75" customHeight="1">
      <c r="C8" s="108" t="s">
        <v>120</v>
      </c>
      <c r="D8" s="108"/>
      <c r="E8" s="108"/>
      <c r="F8" s="108"/>
      <c r="G8" s="108"/>
      <c r="H8" s="108"/>
      <c r="I8" s="108"/>
    </row>
    <row r="9" spans="3:9" ht="15.75">
      <c r="C9" s="108"/>
      <c r="D9" s="108"/>
      <c r="E9" s="108"/>
      <c r="F9" s="108"/>
      <c r="G9" s="108"/>
      <c r="H9" s="108"/>
      <c r="I9" s="108"/>
    </row>
    <row r="10" spans="3:9" ht="15.75">
      <c r="C10" s="108"/>
      <c r="D10" s="108"/>
      <c r="E10" s="108"/>
      <c r="F10" s="108"/>
      <c r="G10" s="108"/>
      <c r="H10" s="108"/>
      <c r="I10" s="108"/>
    </row>
    <row r="11" spans="5:9" ht="15.75">
      <c r="E11" s="60"/>
      <c r="F11" s="60"/>
      <c r="G11" s="60"/>
      <c r="H11" s="60"/>
      <c r="I11" s="60"/>
    </row>
    <row r="12" spans="3:9" ht="12.75" customHeight="1">
      <c r="C12" s="108" t="s">
        <v>180</v>
      </c>
      <c r="D12" s="108"/>
      <c r="E12" s="108"/>
      <c r="F12" s="108"/>
      <c r="G12" s="108"/>
      <c r="H12" s="108"/>
      <c r="I12" s="108"/>
    </row>
    <row r="13" spans="3:9" ht="15.75">
      <c r="C13" s="108"/>
      <c r="D13" s="108"/>
      <c r="E13" s="108"/>
      <c r="F13" s="108"/>
      <c r="G13" s="108"/>
      <c r="H13" s="108"/>
      <c r="I13" s="108"/>
    </row>
    <row r="14" spans="3:9" ht="13.5" customHeight="1">
      <c r="C14" s="108"/>
      <c r="D14" s="108"/>
      <c r="E14" s="108"/>
      <c r="F14" s="108"/>
      <c r="G14" s="108"/>
      <c r="H14" s="108"/>
      <c r="I14" s="108"/>
    </row>
    <row r="15" spans="3:9" ht="13.5" customHeight="1">
      <c r="C15" s="108"/>
      <c r="D15" s="108"/>
      <c r="E15" s="108"/>
      <c r="F15" s="108"/>
      <c r="G15" s="108"/>
      <c r="H15" s="108"/>
      <c r="I15" s="108"/>
    </row>
    <row r="16" spans="3:9" ht="13.5" customHeight="1">
      <c r="C16" s="108"/>
      <c r="D16" s="108"/>
      <c r="E16" s="108"/>
      <c r="F16" s="108"/>
      <c r="G16" s="108"/>
      <c r="H16" s="108"/>
      <c r="I16" s="108"/>
    </row>
    <row r="17" spans="3:9" ht="13.5" customHeight="1">
      <c r="C17" s="61"/>
      <c r="D17" s="61"/>
      <c r="E17" s="61"/>
      <c r="F17" s="61"/>
      <c r="G17" s="61"/>
      <c r="H17" s="61"/>
      <c r="I17" s="61"/>
    </row>
    <row r="18" spans="2:4" ht="15.75">
      <c r="B18" s="3">
        <v>2</v>
      </c>
      <c r="C18" s="62" t="s">
        <v>122</v>
      </c>
      <c r="D18" s="62"/>
    </row>
    <row r="20" ht="15.75">
      <c r="C20" s="3" t="s">
        <v>181</v>
      </c>
    </row>
    <row r="22" spans="2:4" ht="15.75">
      <c r="B22" s="17">
        <v>3</v>
      </c>
      <c r="C22" s="62" t="s">
        <v>54</v>
      </c>
      <c r="D22" s="62"/>
    </row>
    <row r="23" ht="15.75">
      <c r="B23" s="17"/>
    </row>
    <row r="24" spans="2:9" ht="15.75">
      <c r="B24" s="17"/>
      <c r="C24" s="108" t="s">
        <v>126</v>
      </c>
      <c r="D24" s="108"/>
      <c r="E24" s="108"/>
      <c r="F24" s="108"/>
      <c r="G24" s="108"/>
      <c r="H24" s="108"/>
      <c r="I24" s="108"/>
    </row>
    <row r="25" spans="2:9" ht="15.75">
      <c r="B25" s="17"/>
      <c r="C25" s="108"/>
      <c r="D25" s="108"/>
      <c r="E25" s="108"/>
      <c r="F25" s="108"/>
      <c r="G25" s="108"/>
      <c r="H25" s="108"/>
      <c r="I25" s="108"/>
    </row>
    <row r="26" spans="2:9" ht="15.75">
      <c r="B26" s="17"/>
      <c r="C26" s="60"/>
      <c r="D26" s="60"/>
      <c r="E26" s="60"/>
      <c r="F26" s="60"/>
      <c r="G26" s="60"/>
      <c r="H26" s="60"/>
      <c r="I26" s="60"/>
    </row>
    <row r="27" spans="2:4" ht="15.75">
      <c r="B27" s="3">
        <v>4</v>
      </c>
      <c r="C27" s="4" t="s">
        <v>123</v>
      </c>
      <c r="D27" s="4"/>
    </row>
    <row r="29" spans="3:9" ht="15.75">
      <c r="C29" s="108" t="s">
        <v>163</v>
      </c>
      <c r="D29" s="108"/>
      <c r="E29" s="108"/>
      <c r="F29" s="108"/>
      <c r="G29" s="108"/>
      <c r="H29" s="108"/>
      <c r="I29" s="108"/>
    </row>
    <row r="30" spans="3:9" ht="15.75">
      <c r="C30" s="108"/>
      <c r="D30" s="108"/>
      <c r="E30" s="108"/>
      <c r="F30" s="108"/>
      <c r="G30" s="108"/>
      <c r="H30" s="108"/>
      <c r="I30" s="108"/>
    </row>
    <row r="31" spans="3:9" ht="15.75">
      <c r="C31" s="60"/>
      <c r="D31" s="60"/>
      <c r="E31" s="60"/>
      <c r="F31" s="60"/>
      <c r="G31" s="60"/>
      <c r="H31" s="60"/>
      <c r="I31" s="60"/>
    </row>
    <row r="32" spans="2:4" ht="15.75">
      <c r="B32" s="3">
        <v>5</v>
      </c>
      <c r="C32" s="4" t="s">
        <v>124</v>
      </c>
      <c r="D32" s="4"/>
    </row>
    <row r="34" spans="3:9" ht="15.75">
      <c r="C34" s="109" t="s">
        <v>127</v>
      </c>
      <c r="D34" s="109"/>
      <c r="E34" s="109"/>
      <c r="F34" s="109"/>
      <c r="G34" s="109"/>
      <c r="H34" s="109"/>
      <c r="I34" s="109"/>
    </row>
    <row r="36" spans="2:4" ht="15.75">
      <c r="B36" s="17">
        <v>6</v>
      </c>
      <c r="C36" s="4" t="s">
        <v>56</v>
      </c>
      <c r="D36" s="4"/>
    </row>
    <row r="38" spans="3:9" ht="15.75">
      <c r="C38" s="109" t="s">
        <v>140</v>
      </c>
      <c r="D38" s="109"/>
      <c r="E38" s="109"/>
      <c r="F38" s="109"/>
      <c r="G38" s="109"/>
      <c r="H38" s="109"/>
      <c r="I38" s="109"/>
    </row>
    <row r="39" spans="3:9" ht="15.75">
      <c r="C39" s="109"/>
      <c r="D39" s="109"/>
      <c r="E39" s="109"/>
      <c r="F39" s="109"/>
      <c r="G39" s="109"/>
      <c r="H39" s="109"/>
      <c r="I39" s="109"/>
    </row>
    <row r="40" spans="3:9" ht="15.75">
      <c r="C40" s="63"/>
      <c r="D40" s="63"/>
      <c r="E40" s="63"/>
      <c r="F40" s="63"/>
      <c r="G40" s="63"/>
      <c r="H40" s="63"/>
      <c r="I40" s="63"/>
    </row>
    <row r="41" spans="2:4" ht="15.75">
      <c r="B41" s="3">
        <v>7</v>
      </c>
      <c r="C41" s="4" t="s">
        <v>57</v>
      </c>
      <c r="D41" s="4"/>
    </row>
    <row r="42" ht="15.75">
      <c r="G42" s="8"/>
    </row>
    <row r="43" spans="3:9" ht="15.75">
      <c r="C43" s="3" t="s">
        <v>168</v>
      </c>
      <c r="E43" s="64"/>
      <c r="F43" s="64"/>
      <c r="G43" s="64"/>
      <c r="H43" s="64"/>
      <c r="I43" s="64"/>
    </row>
    <row r="44" spans="5:9" ht="15.75">
      <c r="E44" s="64"/>
      <c r="F44" s="64"/>
      <c r="G44" s="64"/>
      <c r="H44" s="64"/>
      <c r="I44" s="64"/>
    </row>
    <row r="45" spans="2:4" ht="15.75">
      <c r="B45" s="17">
        <v>8</v>
      </c>
      <c r="C45" s="4" t="s">
        <v>58</v>
      </c>
      <c r="D45" s="4"/>
    </row>
    <row r="46" spans="3:4" ht="15.75">
      <c r="C46" s="4"/>
      <c r="D46" s="4"/>
    </row>
    <row r="47" spans="3:9" ht="15.75">
      <c r="C47" s="108" t="s">
        <v>125</v>
      </c>
      <c r="D47" s="108"/>
      <c r="E47" s="108"/>
      <c r="F47" s="108"/>
      <c r="G47" s="108"/>
      <c r="H47" s="108"/>
      <c r="I47" s="108"/>
    </row>
    <row r="48" spans="3:9" ht="15.75">
      <c r="C48" s="108"/>
      <c r="D48" s="108"/>
      <c r="E48" s="108"/>
      <c r="F48" s="108"/>
      <c r="G48" s="108"/>
      <c r="H48" s="108"/>
      <c r="I48" s="108"/>
    </row>
    <row r="49" spans="3:9" ht="15.75">
      <c r="C49" s="108"/>
      <c r="D49" s="108"/>
      <c r="E49" s="108"/>
      <c r="F49" s="108"/>
      <c r="G49" s="108"/>
      <c r="H49" s="108"/>
      <c r="I49" s="108"/>
    </row>
    <row r="50" spans="3:9" ht="15.75">
      <c r="C50" s="108"/>
      <c r="D50" s="108"/>
      <c r="E50" s="108"/>
      <c r="F50" s="108"/>
      <c r="G50" s="108"/>
      <c r="H50" s="108"/>
      <c r="I50" s="108"/>
    </row>
    <row r="51" spans="6:9" ht="15.75">
      <c r="F51" s="102" t="s">
        <v>19</v>
      </c>
      <c r="G51" s="102"/>
      <c r="H51" s="102" t="s">
        <v>81</v>
      </c>
      <c r="I51" s="102"/>
    </row>
    <row r="52" spans="6:9" ht="15.75">
      <c r="F52" s="102" t="s">
        <v>195</v>
      </c>
      <c r="G52" s="102"/>
      <c r="H52" s="102"/>
      <c r="I52" s="102"/>
    </row>
    <row r="53" spans="6:9" ht="15.75">
      <c r="F53" s="31">
        <v>2009</v>
      </c>
      <c r="G53" s="31">
        <v>2008</v>
      </c>
      <c r="H53" s="31">
        <f>F53</f>
        <v>2009</v>
      </c>
      <c r="I53" s="31">
        <f>G53</f>
        <v>2008</v>
      </c>
    </row>
    <row r="54" spans="6:9" ht="15.75">
      <c r="F54" s="8" t="s">
        <v>3</v>
      </c>
      <c r="G54" s="8" t="s">
        <v>3</v>
      </c>
      <c r="H54" s="8" t="s">
        <v>3</v>
      </c>
      <c r="I54" s="8" t="s">
        <v>3</v>
      </c>
    </row>
    <row r="56" spans="5:9" ht="15.75">
      <c r="E56" s="3" t="s">
        <v>82</v>
      </c>
      <c r="F56" s="65">
        <v>34785</v>
      </c>
      <c r="G56" s="65">
        <v>61759</v>
      </c>
      <c r="H56" s="65">
        <v>9733</v>
      </c>
      <c r="I56" s="65">
        <v>19925</v>
      </c>
    </row>
    <row r="57" spans="5:9" ht="15.75">
      <c r="E57" s="3" t="s">
        <v>83</v>
      </c>
      <c r="F57" s="66">
        <v>2523</v>
      </c>
      <c r="G57" s="66">
        <v>2745</v>
      </c>
      <c r="H57" s="66">
        <v>1650</v>
      </c>
      <c r="I57" s="66">
        <v>1667</v>
      </c>
    </row>
    <row r="58" spans="6:9" ht="15.75">
      <c r="F58" s="67">
        <f>SUM(F56:F57)</f>
        <v>37308</v>
      </c>
      <c r="G58" s="67">
        <f>SUM(G56:G57)</f>
        <v>64504</v>
      </c>
      <c r="H58" s="67">
        <f>SUM(H56:H57)</f>
        <v>11383</v>
      </c>
      <c r="I58" s="35">
        <f>SUM(I56:I57)</f>
        <v>21592</v>
      </c>
    </row>
    <row r="59" spans="5:9" ht="15.75">
      <c r="E59" s="3" t="s">
        <v>187</v>
      </c>
      <c r="F59" s="66"/>
      <c r="G59" s="66"/>
      <c r="H59" s="66">
        <v>-3281</v>
      </c>
      <c r="I59" s="66">
        <v>-3874</v>
      </c>
    </row>
    <row r="60" spans="6:9" ht="15.75">
      <c r="F60" s="35">
        <f>SUM(F58:F59)</f>
        <v>37308</v>
      </c>
      <c r="G60" s="35">
        <f>SUM(G58:G59)</f>
        <v>64504</v>
      </c>
      <c r="H60" s="35">
        <f>SUM(H58:H59)</f>
        <v>8102</v>
      </c>
      <c r="I60" s="35">
        <f>SUM(I58:I59)</f>
        <v>17718</v>
      </c>
    </row>
    <row r="61" spans="5:9" ht="15.75">
      <c r="E61" s="3" t="s">
        <v>41</v>
      </c>
      <c r="F61" s="35"/>
      <c r="G61" s="35"/>
      <c r="H61" s="32">
        <f>'P&amp;L'!H19</f>
        <v>265</v>
      </c>
      <c r="I61" s="32">
        <f>'P&amp;L'!I19</f>
        <v>703</v>
      </c>
    </row>
    <row r="62" spans="5:9" ht="15.75">
      <c r="E62" s="3" t="s">
        <v>40</v>
      </c>
      <c r="F62" s="35"/>
      <c r="G62" s="35"/>
      <c r="H62" s="32">
        <f>'P&amp;L'!H18</f>
        <v>-1918</v>
      </c>
      <c r="I62" s="32">
        <f>'P&amp;L'!I18</f>
        <v>-2706</v>
      </c>
    </row>
    <row r="63" spans="5:9" ht="15.75">
      <c r="E63" s="3" t="s">
        <v>166</v>
      </c>
      <c r="F63" s="35"/>
      <c r="G63" s="35"/>
      <c r="H63" s="32">
        <f>'P&amp;L'!H20</f>
        <v>-128</v>
      </c>
      <c r="I63" s="32">
        <v>0</v>
      </c>
    </row>
    <row r="64" spans="6:10" ht="16.5" thickBot="1">
      <c r="F64" s="68">
        <f>SUM(F60:F63)</f>
        <v>37308</v>
      </c>
      <c r="G64" s="68">
        <f>SUM(G60:G63)</f>
        <v>64504</v>
      </c>
      <c r="H64" s="68">
        <f>SUM(H60:H63)</f>
        <v>6321</v>
      </c>
      <c r="I64" s="68">
        <f>SUM(I60:I63)</f>
        <v>15715</v>
      </c>
      <c r="J64" s="29"/>
    </row>
    <row r="65" ht="16.5" thickTop="1"/>
    <row r="67" spans="2:4" ht="15.75">
      <c r="B67" s="3">
        <v>9</v>
      </c>
      <c r="C67" s="62" t="s">
        <v>132</v>
      </c>
      <c r="D67" s="62"/>
    </row>
    <row r="69" spans="3:9" ht="15.75">
      <c r="C69" s="108" t="s">
        <v>135</v>
      </c>
      <c r="D69" s="108"/>
      <c r="E69" s="108"/>
      <c r="F69" s="108"/>
      <c r="G69" s="108"/>
      <c r="H69" s="108"/>
      <c r="I69" s="108"/>
    </row>
    <row r="70" spans="3:9" ht="15.75">
      <c r="C70" s="108"/>
      <c r="D70" s="108"/>
      <c r="E70" s="108"/>
      <c r="F70" s="108"/>
      <c r="G70" s="108"/>
      <c r="H70" s="108"/>
      <c r="I70" s="108"/>
    </row>
    <row r="71" spans="3:9" ht="15.75">
      <c r="C71" s="6"/>
      <c r="D71" s="6"/>
      <c r="E71" s="6"/>
      <c r="F71" s="6"/>
      <c r="G71" s="6"/>
      <c r="H71" s="6"/>
      <c r="I71" s="6"/>
    </row>
    <row r="73" spans="2:4" ht="15.75">
      <c r="B73" s="3">
        <v>10</v>
      </c>
      <c r="C73" s="4" t="s">
        <v>59</v>
      </c>
      <c r="D73" s="4"/>
    </row>
    <row r="74" spans="3:4" ht="15.75">
      <c r="C74" s="4"/>
      <c r="D74" s="4"/>
    </row>
    <row r="75" ht="15.75">
      <c r="C75" s="3" t="s">
        <v>79</v>
      </c>
    </row>
    <row r="78" spans="2:4" ht="15.75">
      <c r="B78" s="3">
        <v>11</v>
      </c>
      <c r="C78" s="4" t="s">
        <v>60</v>
      </c>
      <c r="D78" s="4"/>
    </row>
    <row r="80" spans="2:8" ht="12.75" customHeight="1">
      <c r="B80" s="17"/>
      <c r="C80" s="107" t="s">
        <v>182</v>
      </c>
      <c r="D80" s="107"/>
      <c r="E80" s="107"/>
      <c r="F80" s="107"/>
      <c r="G80" s="107"/>
      <c r="H80" s="107"/>
    </row>
    <row r="81" spans="3:9" ht="15.75">
      <c r="C81" s="64"/>
      <c r="D81" s="64"/>
      <c r="E81" s="64"/>
      <c r="F81" s="64"/>
      <c r="G81" s="64"/>
      <c r="H81" s="64"/>
      <c r="I81" s="64"/>
    </row>
    <row r="82" spans="3:8" ht="15.75">
      <c r="C82" s="61"/>
      <c r="D82" s="61"/>
      <c r="E82" s="61"/>
      <c r="F82" s="61"/>
      <c r="G82" s="61"/>
      <c r="H82" s="61"/>
    </row>
    <row r="83" spans="2:4" ht="15.75">
      <c r="B83" s="3">
        <v>12</v>
      </c>
      <c r="C83" s="4" t="s">
        <v>128</v>
      </c>
      <c r="D83" s="4"/>
    </row>
    <row r="84" spans="3:4" ht="15.75">
      <c r="C84" s="4"/>
      <c r="D84" s="4"/>
    </row>
    <row r="85" ht="15.75">
      <c r="C85" s="3" t="s">
        <v>129</v>
      </c>
    </row>
    <row r="88" spans="2:5" ht="15.75">
      <c r="B88" s="17">
        <v>13</v>
      </c>
      <c r="C88" s="69" t="s">
        <v>61</v>
      </c>
      <c r="D88" s="69"/>
      <c r="E88" s="17"/>
    </row>
    <row r="89" spans="3:7" ht="15.75">
      <c r="C89" s="4"/>
      <c r="D89" s="4"/>
      <c r="G89" s="8"/>
    </row>
    <row r="90" spans="3:7" ht="15.75">
      <c r="C90" s="3" t="s">
        <v>197</v>
      </c>
      <c r="G90" s="8"/>
    </row>
    <row r="92" spans="2:5" ht="15.75">
      <c r="B92" s="17">
        <v>14</v>
      </c>
      <c r="C92" s="69" t="s">
        <v>141</v>
      </c>
      <c r="D92" s="69"/>
      <c r="E92" s="17"/>
    </row>
    <row r="93" spans="1:7" ht="15.75">
      <c r="A93" s="17"/>
      <c r="B93" s="17"/>
      <c r="G93" s="8"/>
    </row>
    <row r="94" ht="15.75">
      <c r="C94" s="3" t="s">
        <v>142</v>
      </c>
    </row>
    <row r="95" spans="3:9" ht="15.75">
      <c r="C95" s="3" t="s">
        <v>143</v>
      </c>
      <c r="I95" s="8"/>
    </row>
    <row r="96" ht="15.75">
      <c r="I96" s="8"/>
    </row>
    <row r="97" spans="3:9" ht="15.75">
      <c r="C97" s="3" t="s">
        <v>191</v>
      </c>
      <c r="I97" s="8"/>
    </row>
    <row r="98" ht="15.75">
      <c r="I98" s="8"/>
    </row>
    <row r="99" spans="3:7" s="25" customFormat="1" ht="15.75">
      <c r="C99" s="3"/>
      <c r="D99" s="3"/>
      <c r="E99" s="3"/>
      <c r="F99" s="3"/>
      <c r="G99" s="8" t="s">
        <v>8</v>
      </c>
    </row>
    <row r="100" spans="3:7" s="25" customFormat="1" ht="15.75">
      <c r="C100" s="3"/>
      <c r="D100" s="3"/>
      <c r="E100" s="3"/>
      <c r="F100" s="8"/>
      <c r="G100" s="8" t="s">
        <v>9</v>
      </c>
    </row>
    <row r="101" spans="3:7" s="25" customFormat="1" ht="15.75">
      <c r="C101" s="3"/>
      <c r="D101" s="3"/>
      <c r="E101" s="3"/>
      <c r="F101" s="8"/>
      <c r="G101" s="8" t="s">
        <v>10</v>
      </c>
    </row>
    <row r="102" spans="3:7" s="25" customFormat="1" ht="15.75">
      <c r="C102" s="3"/>
      <c r="D102" s="3"/>
      <c r="E102" s="3"/>
      <c r="F102" s="8"/>
      <c r="G102" s="8" t="s">
        <v>2</v>
      </c>
    </row>
    <row r="103" spans="3:7" s="25" customFormat="1" ht="12.75" customHeight="1">
      <c r="C103" s="3"/>
      <c r="D103" s="3"/>
      <c r="E103" s="3"/>
      <c r="F103" s="70"/>
      <c r="G103" s="9">
        <v>40117</v>
      </c>
    </row>
    <row r="104" spans="3:7" s="25" customFormat="1" ht="15.75">
      <c r="C104" s="3"/>
      <c r="D104" s="3"/>
      <c r="E104" s="3"/>
      <c r="F104" s="8"/>
      <c r="G104" s="8" t="s">
        <v>3</v>
      </c>
    </row>
    <row r="105" s="25" customFormat="1" ht="15.75">
      <c r="E105" s="4" t="s">
        <v>144</v>
      </c>
    </row>
    <row r="106" s="25" customFormat="1" ht="15.75">
      <c r="E106" s="4"/>
    </row>
    <row r="107" s="25" customFormat="1" ht="15.75">
      <c r="E107" s="71" t="s">
        <v>167</v>
      </c>
    </row>
    <row r="108" s="25" customFormat="1" ht="15.75">
      <c r="E108" s="71" t="s">
        <v>201</v>
      </c>
    </row>
    <row r="109" s="25" customFormat="1" ht="15.75">
      <c r="E109" s="71"/>
    </row>
    <row r="110" spans="2:9" s="25" customFormat="1" ht="15.75">
      <c r="B110" s="74"/>
      <c r="E110" s="72" t="s">
        <v>146</v>
      </c>
      <c r="G110" s="72"/>
      <c r="H110" s="75"/>
      <c r="I110" s="75"/>
    </row>
    <row r="111" spans="2:9" s="25" customFormat="1" ht="15.75">
      <c r="B111" s="74"/>
      <c r="E111" s="25" t="s">
        <v>145</v>
      </c>
      <c r="G111" s="72"/>
      <c r="H111" s="26"/>
      <c r="I111" s="37"/>
    </row>
    <row r="112" spans="2:9" s="25" customFormat="1" ht="15.75">
      <c r="B112" s="74"/>
      <c r="E112" s="72" t="s">
        <v>147</v>
      </c>
      <c r="G112" s="73">
        <v>-4925</v>
      </c>
      <c r="H112" s="26"/>
      <c r="I112" s="37"/>
    </row>
    <row r="113" spans="2:9" s="25" customFormat="1" ht="15.75">
      <c r="B113" s="74"/>
      <c r="E113" s="72"/>
      <c r="G113" s="73"/>
      <c r="H113" s="26"/>
      <c r="I113" s="37"/>
    </row>
    <row r="114" s="25" customFormat="1" ht="15.75">
      <c r="H114" s="77"/>
    </row>
    <row r="115" s="25" customFormat="1" ht="15.75">
      <c r="H115" s="26"/>
    </row>
    <row r="116" s="25" customFormat="1" ht="15.75"/>
    <row r="117" s="25" customFormat="1" ht="15.75">
      <c r="E117" s="76"/>
    </row>
    <row r="118" s="25" customFormat="1" ht="15.75">
      <c r="H118" s="77"/>
    </row>
    <row r="119" s="25" customFormat="1" ht="15.75"/>
    <row r="120" s="25" customFormat="1" ht="15.75">
      <c r="H120" s="37"/>
    </row>
    <row r="121" s="25" customFormat="1" ht="15.75"/>
    <row r="122" s="25" customFormat="1" ht="15.75"/>
    <row r="123" s="25" customFormat="1" ht="15.75"/>
    <row r="124" s="25" customFormat="1" ht="15.75">
      <c r="E124" s="78"/>
    </row>
    <row r="125" s="25" customFormat="1" ht="15.75"/>
    <row r="128" ht="15.75">
      <c r="E128" s="4"/>
    </row>
    <row r="132" ht="15.75">
      <c r="E132" s="4"/>
    </row>
    <row r="133" ht="15.75">
      <c r="E133" s="4"/>
    </row>
    <row r="134" ht="15.75">
      <c r="B134" s="22"/>
    </row>
    <row r="136" ht="15.75">
      <c r="E136" s="4"/>
    </row>
    <row r="139" spans="7:9" ht="15.75">
      <c r="G139" s="8"/>
      <c r="H139" s="8"/>
      <c r="I139" s="8"/>
    </row>
    <row r="141" ht="15.75">
      <c r="E141" s="4"/>
    </row>
    <row r="149" ht="15.75">
      <c r="E149" s="4"/>
    </row>
    <row r="154" ht="15.75">
      <c r="E154" s="4"/>
    </row>
    <row r="158" ht="15.75">
      <c r="E158" s="4"/>
    </row>
    <row r="162" ht="15.75">
      <c r="E162" s="4"/>
    </row>
    <row r="167" ht="15.75">
      <c r="E167" s="4"/>
    </row>
    <row r="171" ht="15.75">
      <c r="E171" s="4"/>
    </row>
    <row r="173" ht="15.75">
      <c r="B173" s="22"/>
    </row>
    <row r="174" ht="15.75">
      <c r="B174" s="22"/>
    </row>
    <row r="175" ht="15.75">
      <c r="B175" s="22"/>
    </row>
    <row r="176" ht="15.75">
      <c r="B176" s="22"/>
    </row>
    <row r="177" ht="15.75">
      <c r="B177" s="22"/>
    </row>
  </sheetData>
  <mergeCells count="12">
    <mergeCell ref="C8:I10"/>
    <mergeCell ref="C12:I16"/>
    <mergeCell ref="C47:I50"/>
    <mergeCell ref="C24:I25"/>
    <mergeCell ref="C29:I30"/>
    <mergeCell ref="C34:I34"/>
    <mergeCell ref="C38:I39"/>
    <mergeCell ref="F52:I52"/>
    <mergeCell ref="F51:G51"/>
    <mergeCell ref="H51:I51"/>
    <mergeCell ref="C80:H80"/>
    <mergeCell ref="C69:I70"/>
  </mergeCells>
  <printOptions horizontalCentered="1"/>
  <pageMargins left="0.25" right="0.25" top="0.5" bottom="0.5" header="0.5" footer="0.25"/>
  <pageSetup firstPageNumber="6" useFirstPageNumber="1" fitToHeight="3" horizontalDpi="600" verticalDpi="600" orientation="portrait" paperSize="9" scale="79" r:id="rId2"/>
  <headerFooter alignWithMargins="0">
    <oddFooter>&amp;C&amp;P</oddFooter>
  </headerFooter>
  <rowBreaks count="2" manualBreakCount="2">
    <brk id="64" min="1" max="8" man="1"/>
    <brk id="112" min="1" max="8" man="1"/>
  </rowBreaks>
  <drawing r:id="rId1"/>
</worksheet>
</file>

<file path=xl/worksheets/sheet6.xml><?xml version="1.0" encoding="utf-8"?>
<worksheet xmlns="http://schemas.openxmlformats.org/spreadsheetml/2006/main" xmlns:r="http://schemas.openxmlformats.org/officeDocument/2006/relationships">
  <dimension ref="B1:N121"/>
  <sheetViews>
    <sheetView workbookViewId="0" topLeftCell="A100">
      <selection activeCell="E110" sqref="E110"/>
    </sheetView>
  </sheetViews>
  <sheetFormatPr defaultColWidth="9.140625" defaultRowHeight="12.75"/>
  <cols>
    <col min="1" max="1" width="0.13671875" style="3" customWidth="1"/>
    <col min="2" max="2" width="3.57421875" style="3" customWidth="1"/>
    <col min="3" max="3" width="8.8515625" style="3" customWidth="1"/>
    <col min="4" max="4" width="27.28125" style="3" customWidth="1"/>
    <col min="5" max="5" width="13.00390625" style="3" customWidth="1"/>
    <col min="6" max="6" width="18.140625" style="3" customWidth="1"/>
    <col min="7" max="7" width="14.8515625" style="3" customWidth="1"/>
    <col min="8" max="8" width="18.7109375" style="3" customWidth="1"/>
    <col min="9" max="16384" width="9.140625" style="3" customWidth="1"/>
  </cols>
  <sheetData>
    <row r="1" ht="15.75">
      <c r="D1" s="4" t="s">
        <v>17</v>
      </c>
    </row>
    <row r="2" ht="15.75">
      <c r="D2" s="4" t="str">
        <f>'P&amp;L'!E2</f>
        <v>INTERIM FINANCIAL REPORT FOR THE SECOND QUARTER ENDED 31 OCTOBER 2009</v>
      </c>
    </row>
    <row r="3" ht="15.75">
      <c r="D3" s="4"/>
    </row>
    <row r="4" spans="4:8" ht="12.75" customHeight="1">
      <c r="D4" s="110" t="s">
        <v>171</v>
      </c>
      <c r="E4" s="110"/>
      <c r="F4" s="110"/>
      <c r="G4" s="110"/>
      <c r="H4" s="110"/>
    </row>
    <row r="5" spans="4:8" ht="15.75">
      <c r="D5" s="79" t="s">
        <v>172</v>
      </c>
      <c r="E5" s="79"/>
      <c r="F5" s="79"/>
      <c r="G5" s="79"/>
      <c r="H5" s="79"/>
    </row>
    <row r="7" spans="2:4" ht="15.75">
      <c r="B7" s="17">
        <v>1</v>
      </c>
      <c r="C7" s="4" t="s">
        <v>33</v>
      </c>
      <c r="D7" s="4"/>
    </row>
    <row r="9" spans="2:14" ht="15.75">
      <c r="B9" s="17"/>
      <c r="C9" s="111" t="s">
        <v>199</v>
      </c>
      <c r="D9" s="111"/>
      <c r="E9" s="111"/>
      <c r="F9" s="111"/>
      <c r="G9" s="111"/>
      <c r="H9" s="111"/>
      <c r="J9" s="61"/>
      <c r="K9" s="61"/>
      <c r="L9" s="61"/>
      <c r="M9" s="61"/>
      <c r="N9" s="61"/>
    </row>
    <row r="10" spans="3:14" ht="15.75">
      <c r="C10" s="111"/>
      <c r="D10" s="111"/>
      <c r="E10" s="111"/>
      <c r="F10" s="111"/>
      <c r="G10" s="111"/>
      <c r="H10" s="111"/>
      <c r="J10" s="61"/>
      <c r="K10" s="61"/>
      <c r="L10" s="61"/>
      <c r="M10" s="61"/>
      <c r="N10" s="61"/>
    </row>
    <row r="11" spans="3:8" ht="15.75">
      <c r="C11" s="111" t="s">
        <v>202</v>
      </c>
      <c r="D11" s="111"/>
      <c r="E11" s="111"/>
      <c r="F11" s="111"/>
      <c r="G11" s="111"/>
      <c r="H11" s="111"/>
    </row>
    <row r="12" spans="3:8" ht="15.75">
      <c r="C12" s="111"/>
      <c r="D12" s="111"/>
      <c r="E12" s="111"/>
      <c r="F12" s="111"/>
      <c r="G12" s="111"/>
      <c r="H12" s="111"/>
    </row>
    <row r="13" spans="3:14" ht="15.75">
      <c r="C13" s="80"/>
      <c r="D13" s="80"/>
      <c r="E13" s="80"/>
      <c r="F13" s="81"/>
      <c r="G13" s="82"/>
      <c r="H13" s="82"/>
      <c r="I13" s="7"/>
      <c r="J13" s="61"/>
      <c r="K13" s="61"/>
      <c r="L13" s="61"/>
      <c r="M13" s="61"/>
      <c r="N13" s="61"/>
    </row>
    <row r="14" spans="2:9" ht="15.75">
      <c r="B14" s="17">
        <v>2</v>
      </c>
      <c r="C14" s="69" t="s">
        <v>62</v>
      </c>
      <c r="D14" s="69"/>
      <c r="E14" s="17"/>
      <c r="F14" s="81"/>
      <c r="G14" s="82"/>
      <c r="H14" s="82"/>
      <c r="I14" s="7"/>
    </row>
    <row r="15" spans="3:8" ht="12.75" customHeight="1">
      <c r="C15" s="17"/>
      <c r="D15" s="17"/>
      <c r="E15" s="81"/>
      <c r="F15" s="81"/>
      <c r="G15" s="81"/>
      <c r="H15" s="81"/>
    </row>
    <row r="16" spans="3:8" ht="12.75" customHeight="1">
      <c r="C16" s="108" t="s">
        <v>205</v>
      </c>
      <c r="D16" s="108"/>
      <c r="E16" s="108"/>
      <c r="F16" s="108"/>
      <c r="G16" s="108"/>
      <c r="H16" s="108"/>
    </row>
    <row r="17" spans="3:8" ht="12.75" customHeight="1">
      <c r="C17" s="108"/>
      <c r="D17" s="108"/>
      <c r="E17" s="108"/>
      <c r="F17" s="108"/>
      <c r="G17" s="108"/>
      <c r="H17" s="108"/>
    </row>
    <row r="18" spans="3:8" ht="15.75" customHeight="1">
      <c r="C18" s="108"/>
      <c r="D18" s="108"/>
      <c r="E18" s="108"/>
      <c r="F18" s="108"/>
      <c r="G18" s="108"/>
      <c r="H18" s="108"/>
    </row>
    <row r="19" spans="3:8" ht="12.75" customHeight="1">
      <c r="C19" s="108"/>
      <c r="D19" s="108"/>
      <c r="E19" s="108"/>
      <c r="F19" s="108"/>
      <c r="G19" s="108"/>
      <c r="H19" s="108"/>
    </row>
    <row r="20" spans="3:14" s="4" customFormat="1" ht="15.75" customHeight="1">
      <c r="C20" s="81"/>
      <c r="D20" s="81"/>
      <c r="E20" s="81"/>
      <c r="F20" s="81"/>
      <c r="G20" s="81"/>
      <c r="H20" s="81"/>
      <c r="K20" s="101"/>
      <c r="L20" s="101"/>
      <c r="M20" s="101"/>
      <c r="N20" s="101"/>
    </row>
    <row r="21" spans="2:14" ht="15.75">
      <c r="B21" s="3">
        <v>3</v>
      </c>
      <c r="C21" s="4" t="s">
        <v>84</v>
      </c>
      <c r="D21" s="4"/>
      <c r="E21" s="61"/>
      <c r="F21" s="61"/>
      <c r="G21" s="61"/>
      <c r="H21" s="61"/>
      <c r="I21" s="61"/>
      <c r="J21" s="101"/>
      <c r="K21" s="101"/>
      <c r="L21" s="101"/>
      <c r="M21" s="101"/>
      <c r="N21" s="101"/>
    </row>
    <row r="22" spans="10:14" ht="15.75">
      <c r="J22" s="101"/>
      <c r="K22" s="101"/>
      <c r="L22" s="101"/>
      <c r="M22" s="101"/>
      <c r="N22" s="101"/>
    </row>
    <row r="23" spans="2:14" ht="15.75">
      <c r="B23" s="17"/>
      <c r="C23" s="108" t="s">
        <v>206</v>
      </c>
      <c r="D23" s="108"/>
      <c r="E23" s="108"/>
      <c r="F23" s="108"/>
      <c r="G23" s="108"/>
      <c r="H23" s="108"/>
      <c r="J23" s="101"/>
      <c r="K23" s="101"/>
      <c r="L23" s="101"/>
      <c r="M23" s="101"/>
      <c r="N23" s="101"/>
    </row>
    <row r="24" spans="3:8" ht="15.75">
      <c r="C24" s="108"/>
      <c r="D24" s="108"/>
      <c r="E24" s="108"/>
      <c r="F24" s="108"/>
      <c r="G24" s="108"/>
      <c r="H24" s="108"/>
    </row>
    <row r="25" spans="3:8" ht="15.75">
      <c r="C25" s="60"/>
      <c r="D25" s="60"/>
      <c r="E25" s="60"/>
      <c r="F25" s="60"/>
      <c r="G25" s="60"/>
      <c r="H25" s="60"/>
    </row>
    <row r="26" spans="2:4" ht="15.75">
      <c r="B26" s="17">
        <v>4</v>
      </c>
      <c r="C26" s="4" t="s">
        <v>43</v>
      </c>
      <c r="D26" s="4"/>
    </row>
    <row r="28" ht="15.75">
      <c r="C28" s="3" t="s">
        <v>26</v>
      </c>
    </row>
    <row r="29" spans="5:8" ht="15.75">
      <c r="E29" s="102" t="s">
        <v>34</v>
      </c>
      <c r="F29" s="102"/>
      <c r="G29" s="102" t="s">
        <v>35</v>
      </c>
      <c r="H29" s="102"/>
    </row>
    <row r="30" spans="5:8" ht="15.75">
      <c r="E30" s="8" t="s">
        <v>0</v>
      </c>
      <c r="F30" s="8" t="s">
        <v>4</v>
      </c>
      <c r="G30" s="8" t="s">
        <v>0</v>
      </c>
      <c r="H30" s="8" t="s">
        <v>4</v>
      </c>
    </row>
    <row r="31" spans="5:8" ht="15.75">
      <c r="E31" s="8" t="s">
        <v>1</v>
      </c>
      <c r="F31" s="8" t="s">
        <v>5</v>
      </c>
      <c r="G31" s="8" t="s">
        <v>1</v>
      </c>
      <c r="H31" s="8" t="s">
        <v>5</v>
      </c>
    </row>
    <row r="32" spans="5:8" ht="15.75">
      <c r="E32" s="8" t="s">
        <v>2</v>
      </c>
      <c r="F32" s="8" t="s">
        <v>2</v>
      </c>
      <c r="G32" s="8" t="s">
        <v>6</v>
      </c>
      <c r="H32" s="8" t="s">
        <v>7</v>
      </c>
    </row>
    <row r="33" spans="5:8" ht="15.75">
      <c r="E33" s="9">
        <f>'P&amp;L'!F11</f>
        <v>40117</v>
      </c>
      <c r="F33" s="9">
        <f>'P&amp;L'!G11</f>
        <v>39752</v>
      </c>
      <c r="G33" s="9">
        <f>E33</f>
        <v>40117</v>
      </c>
      <c r="H33" s="9">
        <f>F33</f>
        <v>39752</v>
      </c>
    </row>
    <row r="34" spans="5:8" ht="15.75">
      <c r="E34" s="8" t="s">
        <v>3</v>
      </c>
      <c r="F34" s="8" t="s">
        <v>3</v>
      </c>
      <c r="G34" s="8" t="s">
        <v>3</v>
      </c>
      <c r="H34" s="8" t="s">
        <v>3</v>
      </c>
    </row>
    <row r="36" spans="3:8" s="4" customFormat="1" ht="15.75">
      <c r="C36" s="3" t="s">
        <v>38</v>
      </c>
      <c r="D36" s="3"/>
      <c r="E36" s="11">
        <v>3480</v>
      </c>
      <c r="F36" s="28">
        <v>3127</v>
      </c>
      <c r="G36" s="11">
        <v>4437</v>
      </c>
      <c r="H36" s="28">
        <v>6837</v>
      </c>
    </row>
    <row r="37" spans="3:8" s="4" customFormat="1" ht="15.75">
      <c r="C37" s="3" t="s">
        <v>174</v>
      </c>
      <c r="D37" s="3"/>
      <c r="E37" s="83">
        <v>0</v>
      </c>
      <c r="F37" s="28">
        <v>1</v>
      </c>
      <c r="G37" s="83">
        <v>1</v>
      </c>
      <c r="H37" s="28">
        <v>1</v>
      </c>
    </row>
    <row r="38" spans="3:8" s="4" customFormat="1" ht="15.75">
      <c r="C38" s="3" t="s">
        <v>36</v>
      </c>
      <c r="D38" s="3"/>
      <c r="E38" s="16">
        <v>-2399</v>
      </c>
      <c r="F38" s="53">
        <v>-990</v>
      </c>
      <c r="G38" s="16">
        <v>-2869</v>
      </c>
      <c r="H38" s="28">
        <v>-2424</v>
      </c>
    </row>
    <row r="39" spans="5:8" ht="16.5" thickBot="1">
      <c r="E39" s="15">
        <f>SUM(E36:E38)</f>
        <v>1081</v>
      </c>
      <c r="F39" s="52">
        <f>SUM(F36:F38)</f>
        <v>2138</v>
      </c>
      <c r="G39" s="15">
        <f>SUM(G36:G38)</f>
        <v>1569</v>
      </c>
      <c r="H39" s="52">
        <f>SUM(H36:H38)</f>
        <v>4414</v>
      </c>
    </row>
    <row r="40" ht="16.5" thickTop="1"/>
    <row r="41" spans="3:8" ht="15.75">
      <c r="C41" s="112" t="s">
        <v>200</v>
      </c>
      <c r="D41" s="112"/>
      <c r="E41" s="112"/>
      <c r="F41" s="112"/>
      <c r="G41" s="112"/>
      <c r="H41" s="112"/>
    </row>
    <row r="42" spans="3:8" ht="15.75">
      <c r="C42" s="112"/>
      <c r="D42" s="112"/>
      <c r="E42" s="112"/>
      <c r="F42" s="112"/>
      <c r="G42" s="112"/>
      <c r="H42" s="112"/>
    </row>
    <row r="44" spans="3:8" ht="15.75" customHeight="1">
      <c r="C44" s="112" t="s">
        <v>192</v>
      </c>
      <c r="D44" s="112"/>
      <c r="E44" s="112"/>
      <c r="F44" s="112"/>
      <c r="G44" s="112"/>
      <c r="H44" s="112"/>
    </row>
    <row r="45" spans="3:8" ht="15.75">
      <c r="C45" s="112"/>
      <c r="D45" s="112"/>
      <c r="E45" s="112"/>
      <c r="F45" s="112"/>
      <c r="G45" s="112"/>
      <c r="H45" s="112"/>
    </row>
    <row r="46" spans="3:8" ht="15.75">
      <c r="C46" s="112"/>
      <c r="D46" s="112"/>
      <c r="E46" s="112"/>
      <c r="F46" s="112"/>
      <c r="G46" s="112"/>
      <c r="H46" s="112"/>
    </row>
    <row r="47" spans="3:8" ht="15.75">
      <c r="C47" s="63"/>
      <c r="D47" s="63"/>
      <c r="E47" s="63"/>
      <c r="F47" s="63"/>
      <c r="G47" s="63"/>
      <c r="H47" s="63"/>
    </row>
    <row r="48" spans="2:4" ht="15.75">
      <c r="B48" s="3">
        <v>5</v>
      </c>
      <c r="C48" s="4" t="s">
        <v>63</v>
      </c>
      <c r="D48" s="4"/>
    </row>
    <row r="50" spans="3:8" ht="15.75">
      <c r="C50" s="109" t="s">
        <v>130</v>
      </c>
      <c r="D50" s="109"/>
      <c r="E50" s="109"/>
      <c r="F50" s="109"/>
      <c r="G50" s="109"/>
      <c r="H50" s="109"/>
    </row>
    <row r="51" spans="3:8" ht="15.75">
      <c r="C51" s="109"/>
      <c r="D51" s="109"/>
      <c r="E51" s="109"/>
      <c r="F51" s="109"/>
      <c r="G51" s="109"/>
      <c r="H51" s="109"/>
    </row>
    <row r="52" spans="3:8" ht="15.75">
      <c r="C52" s="63"/>
      <c r="D52" s="63"/>
      <c r="E52" s="63"/>
      <c r="F52" s="63"/>
      <c r="G52" s="63"/>
      <c r="H52" s="63"/>
    </row>
    <row r="53" spans="2:4" ht="15.75">
      <c r="B53" s="3">
        <v>6</v>
      </c>
      <c r="C53" s="4" t="s">
        <v>64</v>
      </c>
      <c r="D53" s="4"/>
    </row>
    <row r="55" ht="15.75">
      <c r="C55" s="3" t="s">
        <v>27</v>
      </c>
    </row>
    <row r="57" spans="2:4" ht="15.75">
      <c r="B57" s="22">
        <v>7</v>
      </c>
      <c r="C57" s="4" t="s">
        <v>67</v>
      </c>
      <c r="D57" s="4"/>
    </row>
    <row r="58" spans="2:4" ht="15.75">
      <c r="B58" s="22"/>
      <c r="C58" s="4"/>
      <c r="D58" s="4"/>
    </row>
    <row r="59" spans="2:8" ht="15.75">
      <c r="B59" s="22"/>
      <c r="C59" s="109" t="s">
        <v>170</v>
      </c>
      <c r="D59" s="109"/>
      <c r="E59" s="109"/>
      <c r="F59" s="109"/>
      <c r="G59" s="109"/>
      <c r="H59" s="109"/>
    </row>
    <row r="60" spans="2:8" ht="15.75">
      <c r="B60" s="22"/>
      <c r="C60" s="109"/>
      <c r="D60" s="109"/>
      <c r="E60" s="109"/>
      <c r="F60" s="109"/>
      <c r="G60" s="109"/>
      <c r="H60" s="109"/>
    </row>
    <row r="61" spans="2:8" ht="15.75">
      <c r="B61" s="22"/>
      <c r="C61" s="60"/>
      <c r="D61" s="60"/>
      <c r="E61" s="60"/>
      <c r="F61" s="60"/>
      <c r="G61" s="60"/>
      <c r="H61" s="60"/>
    </row>
    <row r="62" spans="2:4" ht="15.75">
      <c r="B62" s="17">
        <v>8</v>
      </c>
      <c r="C62" s="4" t="s">
        <v>68</v>
      </c>
      <c r="D62" s="4"/>
    </row>
    <row r="63" ht="15.75">
      <c r="F63" s="8" t="s">
        <v>76</v>
      </c>
    </row>
    <row r="64" ht="15.75">
      <c r="F64" s="8" t="s">
        <v>131</v>
      </c>
    </row>
    <row r="65" ht="15.75">
      <c r="F65" s="9">
        <f>E33</f>
        <v>40117</v>
      </c>
    </row>
    <row r="66" spans="5:6" ht="15.75">
      <c r="E66" s="8" t="s">
        <v>3</v>
      </c>
      <c r="F66" s="8" t="s">
        <v>3</v>
      </c>
    </row>
    <row r="67" spans="3:4" ht="15.75">
      <c r="C67" s="84" t="s">
        <v>87</v>
      </c>
      <c r="D67" s="84"/>
    </row>
    <row r="68" spans="3:4" ht="15.75">
      <c r="C68" s="23" t="s">
        <v>29</v>
      </c>
      <c r="D68" s="23"/>
    </row>
    <row r="69" spans="3:6" ht="15.75">
      <c r="C69" s="3" t="s">
        <v>30</v>
      </c>
      <c r="E69" s="85">
        <v>2011</v>
      </c>
      <c r="F69" s="21"/>
    </row>
    <row r="70" spans="3:6" ht="15.75">
      <c r="C70" s="3" t="s">
        <v>203</v>
      </c>
      <c r="E70" s="86">
        <v>17467</v>
      </c>
      <c r="F70" s="21"/>
    </row>
    <row r="71" spans="3:6" ht="15.75">
      <c r="C71" s="3" t="s">
        <v>204</v>
      </c>
      <c r="E71" s="86">
        <v>5000</v>
      </c>
      <c r="F71" s="21"/>
    </row>
    <row r="72" spans="3:6" ht="15.75">
      <c r="C72" s="3" t="s">
        <v>162</v>
      </c>
      <c r="E72" s="86">
        <v>33121</v>
      </c>
      <c r="F72" s="21"/>
    </row>
    <row r="73" spans="3:6" ht="15.75">
      <c r="C73" s="3" t="s">
        <v>138</v>
      </c>
      <c r="E73" s="86">
        <v>93</v>
      </c>
      <c r="F73" s="21"/>
    </row>
    <row r="74" spans="3:6" ht="15.75">
      <c r="C74" s="3" t="s">
        <v>207</v>
      </c>
      <c r="E74" s="87">
        <v>20000</v>
      </c>
      <c r="F74" s="21"/>
    </row>
    <row r="75" spans="5:6" ht="15.75">
      <c r="E75" s="21"/>
      <c r="F75" s="86">
        <f>SUM(E69:E74)</f>
        <v>77692</v>
      </c>
    </row>
    <row r="76" spans="3:6" ht="15.75">
      <c r="C76" s="23" t="s">
        <v>31</v>
      </c>
      <c r="D76" s="23"/>
      <c r="E76" s="21"/>
      <c r="F76" s="21"/>
    </row>
    <row r="77" spans="3:6" ht="15.75">
      <c r="C77" s="3" t="s">
        <v>203</v>
      </c>
      <c r="E77" s="21">
        <v>49873</v>
      </c>
      <c r="F77" s="21"/>
    </row>
    <row r="78" spans="3:6" ht="15.75">
      <c r="C78" s="3" t="s">
        <v>137</v>
      </c>
      <c r="E78" s="21">
        <v>32000</v>
      </c>
      <c r="F78" s="21"/>
    </row>
    <row r="79" spans="3:6" ht="15.75">
      <c r="C79" s="3" t="s">
        <v>139</v>
      </c>
      <c r="E79" s="21">
        <v>5147</v>
      </c>
      <c r="F79" s="21"/>
    </row>
    <row r="80" spans="3:6" ht="15.75">
      <c r="C80" s="3" t="s">
        <v>138</v>
      </c>
      <c r="E80" s="21">
        <v>273</v>
      </c>
      <c r="F80" s="21"/>
    </row>
    <row r="81" spans="3:6" ht="15.75">
      <c r="C81" s="3" t="s">
        <v>207</v>
      </c>
      <c r="E81" s="88">
        <v>20000</v>
      </c>
      <c r="F81" s="21"/>
    </row>
    <row r="82" spans="5:6" ht="15.75">
      <c r="E82" s="89"/>
      <c r="F82" s="21">
        <f>SUM(E77:E81)</f>
        <v>107293</v>
      </c>
    </row>
    <row r="83" spans="5:6" ht="16.5" thickBot="1">
      <c r="E83" s="21"/>
      <c r="F83" s="90">
        <f>SUM(F75:F82)</f>
        <v>184985</v>
      </c>
    </row>
    <row r="84" ht="16.5" thickTop="1">
      <c r="C84" s="3" t="s">
        <v>65</v>
      </c>
    </row>
    <row r="85" spans="3:8" ht="15.75" customHeight="1">
      <c r="C85" s="107" t="s">
        <v>208</v>
      </c>
      <c r="D85" s="107"/>
      <c r="E85" s="107"/>
      <c r="F85" s="107"/>
      <c r="G85" s="107"/>
      <c r="H85" s="107"/>
    </row>
    <row r="86" spans="3:8" ht="15.75">
      <c r="C86" s="107"/>
      <c r="D86" s="107"/>
      <c r="E86" s="107"/>
      <c r="F86" s="107"/>
      <c r="G86" s="107"/>
      <c r="H86" s="107"/>
    </row>
    <row r="87" ht="15.75">
      <c r="C87" s="3" t="s">
        <v>209</v>
      </c>
    </row>
    <row r="89" spans="2:4" ht="15.75">
      <c r="B89" s="3">
        <v>9</v>
      </c>
      <c r="C89" s="4" t="s">
        <v>69</v>
      </c>
      <c r="D89" s="4"/>
    </row>
    <row r="91" ht="15.75">
      <c r="C91" s="3" t="s">
        <v>32</v>
      </c>
    </row>
    <row r="93" spans="2:4" ht="15.75">
      <c r="B93" s="3">
        <v>10</v>
      </c>
      <c r="C93" s="4" t="s">
        <v>66</v>
      </c>
      <c r="D93" s="4"/>
    </row>
    <row r="94" spans="3:4" ht="15.75">
      <c r="C94" s="4"/>
      <c r="D94" s="4"/>
    </row>
    <row r="95" spans="2:3" ht="15.75">
      <c r="B95" s="22"/>
      <c r="C95" s="3" t="s">
        <v>37</v>
      </c>
    </row>
    <row r="96" ht="15.75">
      <c r="B96" s="22"/>
    </row>
    <row r="97" spans="2:4" ht="15.75">
      <c r="B97" s="3">
        <v>11</v>
      </c>
      <c r="C97" s="4" t="s">
        <v>70</v>
      </c>
      <c r="D97" s="4"/>
    </row>
    <row r="98" spans="3:4" ht="15.75">
      <c r="C98" s="4"/>
      <c r="D98" s="4"/>
    </row>
    <row r="99" spans="2:3" ht="15.75">
      <c r="B99" s="91"/>
      <c r="C99" s="3" t="s">
        <v>198</v>
      </c>
    </row>
    <row r="100" spans="2:8" ht="15.75">
      <c r="B100" s="22"/>
      <c r="C100" s="61"/>
      <c r="D100" s="61"/>
      <c r="E100" s="61"/>
      <c r="F100" s="61"/>
      <c r="G100" s="61"/>
      <c r="H100" s="61"/>
    </row>
    <row r="101" spans="2:4" ht="15.75">
      <c r="B101" s="17">
        <v>12</v>
      </c>
      <c r="C101" s="4" t="s">
        <v>148</v>
      </c>
      <c r="D101" s="4"/>
    </row>
    <row r="102" spans="2:4" ht="15.75">
      <c r="B102" s="17"/>
      <c r="C102" s="4"/>
      <c r="D102" s="4"/>
    </row>
    <row r="103" spans="2:4" ht="15.75">
      <c r="B103" s="92" t="s">
        <v>150</v>
      </c>
      <c r="C103" s="24" t="s">
        <v>71</v>
      </c>
      <c r="D103" s="24"/>
    </row>
    <row r="104" spans="2:4" ht="15.75">
      <c r="B104" s="92"/>
      <c r="C104" s="24"/>
      <c r="D104" s="24"/>
    </row>
    <row r="105" spans="2:8" ht="15.75" customHeight="1">
      <c r="B105" s="17"/>
      <c r="C105" s="108" t="s">
        <v>153</v>
      </c>
      <c r="D105" s="108"/>
      <c r="E105" s="108"/>
      <c r="F105" s="108"/>
      <c r="G105" s="108"/>
      <c r="H105" s="108"/>
    </row>
    <row r="106" spans="2:8" ht="15.75" customHeight="1">
      <c r="B106" s="17"/>
      <c r="C106" s="108"/>
      <c r="D106" s="108"/>
      <c r="E106" s="108"/>
      <c r="F106" s="108"/>
      <c r="G106" s="108"/>
      <c r="H106" s="108"/>
    </row>
    <row r="108" spans="3:7" ht="15.75">
      <c r="C108" s="24"/>
      <c r="D108" s="24"/>
      <c r="F108" s="8" t="s">
        <v>0</v>
      </c>
      <c r="G108" s="8" t="s">
        <v>0</v>
      </c>
    </row>
    <row r="109" spans="3:7" ht="15.75">
      <c r="C109" s="24"/>
      <c r="D109" s="24"/>
      <c r="F109" s="8" t="s">
        <v>1</v>
      </c>
      <c r="G109" s="8" t="s">
        <v>1</v>
      </c>
    </row>
    <row r="110" spans="3:7" ht="15.75">
      <c r="C110" s="24"/>
      <c r="D110" s="24"/>
      <c r="F110" s="8" t="s">
        <v>2</v>
      </c>
      <c r="G110" s="8" t="s">
        <v>6</v>
      </c>
    </row>
    <row r="111" spans="6:7" ht="15.75">
      <c r="F111" s="9">
        <f>E33</f>
        <v>40117</v>
      </c>
      <c r="G111" s="9">
        <f>F111</f>
        <v>40117</v>
      </c>
    </row>
    <row r="112" spans="6:7" ht="15.75">
      <c r="F112" s="8"/>
      <c r="G112" s="8"/>
    </row>
    <row r="113" spans="3:7" ht="15.75">
      <c r="C113" s="3" t="s">
        <v>149</v>
      </c>
      <c r="F113" s="93">
        <f>'P&amp;L'!F27</f>
        <v>3331</v>
      </c>
      <c r="G113" s="94">
        <f>'P&amp;L'!H27</f>
        <v>4753</v>
      </c>
    </row>
    <row r="114" spans="6:7" ht="15.75">
      <c r="F114" s="95"/>
      <c r="G114" s="96"/>
    </row>
    <row r="115" spans="3:7" ht="15.75">
      <c r="C115" s="3" t="s">
        <v>152</v>
      </c>
      <c r="F115" s="93">
        <v>230914</v>
      </c>
      <c r="G115" s="94">
        <v>230914</v>
      </c>
    </row>
    <row r="116" spans="6:7" ht="15.75">
      <c r="F116" s="97"/>
      <c r="G116" s="98"/>
    </row>
    <row r="117" spans="3:7" ht="15.75">
      <c r="C117" s="3" t="s">
        <v>86</v>
      </c>
      <c r="F117" s="99">
        <f>F113/F115*100</f>
        <v>1.4425283871917685</v>
      </c>
      <c r="G117" s="100">
        <f>G113/G115*100</f>
        <v>2.058342066743463</v>
      </c>
    </row>
    <row r="119" spans="2:4" ht="15.75">
      <c r="B119" s="92" t="s">
        <v>151</v>
      </c>
      <c r="C119" s="24" t="s">
        <v>72</v>
      </c>
      <c r="D119" s="24"/>
    </row>
    <row r="121" ht="15.75">
      <c r="C121" s="3" t="s">
        <v>154</v>
      </c>
    </row>
  </sheetData>
  <mergeCells count="13">
    <mergeCell ref="C23:H24"/>
    <mergeCell ref="C105:H106"/>
    <mergeCell ref="E29:F29"/>
    <mergeCell ref="G29:H29"/>
    <mergeCell ref="C50:H51"/>
    <mergeCell ref="C59:H60"/>
    <mergeCell ref="C41:H42"/>
    <mergeCell ref="C85:H86"/>
    <mergeCell ref="C44:H46"/>
    <mergeCell ref="D4:H4"/>
    <mergeCell ref="C9:H10"/>
    <mergeCell ref="C11:H12"/>
    <mergeCell ref="C16:H19"/>
  </mergeCells>
  <printOptions horizontalCentered="1"/>
  <pageMargins left="0.25" right="0.25" top="0.25" bottom="0.3" header="0.5" footer="0.2"/>
  <pageSetup firstPageNumber="8" useFirstPageNumber="1" fitToHeight="4" horizontalDpi="600" verticalDpi="600" orientation="portrait" paperSize="9" scale="81"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2009-12-15T07:28:25Z</cp:lastPrinted>
  <dcterms:created xsi:type="dcterms:W3CDTF">2000-07-05T08:09:15Z</dcterms:created>
  <dcterms:modified xsi:type="dcterms:W3CDTF">2009-12-15T07:30:50Z</dcterms:modified>
  <cp:category/>
  <cp:version/>
  <cp:contentType/>
  <cp:contentStatus/>
</cp:coreProperties>
</file>